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"/>
    </mc:Choice>
  </mc:AlternateContent>
  <bookViews>
    <workbookView xWindow="0" yWindow="0" windowWidth="28800" windowHeight="12330"/>
  </bookViews>
  <sheets>
    <sheet name="district-data (4)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6" sheetId="7" r:id="rId7"/>
    <sheet name="Sheet7" sheetId="8" r:id="rId8"/>
  </sheets>
  <calcPr calcId="162913"/>
</workbook>
</file>

<file path=xl/calcChain.xml><?xml version="1.0" encoding="utf-8"?>
<calcChain xmlns="http://schemas.openxmlformats.org/spreadsheetml/2006/main">
  <c r="C3" i="8" l="1"/>
  <c r="D3" i="8"/>
  <c r="E3" i="8"/>
  <c r="C4" i="8"/>
  <c r="D4" i="8"/>
  <c r="E4" i="8"/>
  <c r="C5" i="8"/>
  <c r="D5" i="8"/>
  <c r="E5" i="8"/>
  <c r="C6" i="8"/>
  <c r="D6" i="8"/>
  <c r="E6" i="8"/>
  <c r="C7" i="8"/>
  <c r="D7" i="8"/>
  <c r="E7" i="8"/>
  <c r="C8" i="8"/>
  <c r="D8" i="8"/>
  <c r="E8" i="8"/>
  <c r="C9" i="8"/>
  <c r="D9" i="8"/>
  <c r="E9" i="8"/>
  <c r="C10" i="8"/>
  <c r="D10" i="8"/>
  <c r="E10" i="8"/>
  <c r="C11" i="8"/>
  <c r="D11" i="8"/>
  <c r="E11" i="8"/>
  <c r="C12" i="8"/>
  <c r="D12" i="8"/>
  <c r="E12" i="8"/>
  <c r="C13" i="8"/>
  <c r="D13" i="8"/>
  <c r="E13" i="8"/>
  <c r="C14" i="8"/>
  <c r="D14" i="8"/>
  <c r="E14" i="8"/>
  <c r="C15" i="8"/>
  <c r="D15" i="8"/>
  <c r="E15" i="8"/>
  <c r="C16" i="8"/>
  <c r="D16" i="8"/>
  <c r="E16" i="8"/>
  <c r="C17" i="8"/>
  <c r="D17" i="8"/>
  <c r="E17" i="8"/>
  <c r="D2" i="8"/>
  <c r="E2" i="8"/>
  <c r="C2" i="8"/>
  <c r="C3" i="7"/>
  <c r="D3" i="7"/>
  <c r="E3" i="7"/>
  <c r="C4" i="7"/>
  <c r="D4" i="7"/>
  <c r="E4" i="7"/>
  <c r="C5" i="7"/>
  <c r="D5" i="7"/>
  <c r="E5" i="7"/>
  <c r="C6" i="7"/>
  <c r="D6" i="7"/>
  <c r="E6" i="7"/>
  <c r="C7" i="7"/>
  <c r="D7" i="7"/>
  <c r="E7" i="7"/>
  <c r="C8" i="7"/>
  <c r="D8" i="7"/>
  <c r="E8" i="7"/>
  <c r="C9" i="7"/>
  <c r="D9" i="7"/>
  <c r="E9" i="7"/>
  <c r="C10" i="7"/>
  <c r="D10" i="7"/>
  <c r="E10" i="7"/>
  <c r="C11" i="7"/>
  <c r="D11" i="7"/>
  <c r="E11" i="7"/>
  <c r="C12" i="7"/>
  <c r="D12" i="7"/>
  <c r="E12" i="7"/>
  <c r="C13" i="7"/>
  <c r="D13" i="7"/>
  <c r="E13" i="7"/>
  <c r="C14" i="7"/>
  <c r="D14" i="7"/>
  <c r="E14" i="7"/>
  <c r="C15" i="7"/>
  <c r="D15" i="7"/>
  <c r="E15" i="7"/>
  <c r="C16" i="7"/>
  <c r="D16" i="7"/>
  <c r="E16" i="7"/>
  <c r="C17" i="7"/>
  <c r="D17" i="7"/>
  <c r="E17" i="7"/>
  <c r="D2" i="7"/>
  <c r="E2" i="7"/>
  <c r="C2" i="7"/>
  <c r="C3" i="6"/>
  <c r="D3" i="6"/>
  <c r="E3" i="6"/>
  <c r="C4" i="6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C9" i="6"/>
  <c r="D9" i="6"/>
  <c r="E9" i="6"/>
  <c r="C10" i="6"/>
  <c r="D10" i="6"/>
  <c r="E10" i="6"/>
  <c r="C11" i="6"/>
  <c r="D11" i="6"/>
  <c r="E11" i="6"/>
  <c r="C12" i="6"/>
  <c r="D12" i="6"/>
  <c r="E12" i="6"/>
  <c r="C13" i="6"/>
  <c r="D13" i="6"/>
  <c r="E13" i="6"/>
  <c r="C14" i="6"/>
  <c r="D14" i="6"/>
  <c r="E14" i="6"/>
  <c r="C15" i="6"/>
  <c r="D15" i="6"/>
  <c r="E15" i="6"/>
  <c r="C16" i="6"/>
  <c r="D16" i="6"/>
  <c r="E16" i="6"/>
  <c r="C17" i="6"/>
  <c r="D17" i="6"/>
  <c r="E17" i="6"/>
  <c r="D2" i="6"/>
  <c r="E2" i="6"/>
  <c r="C2" i="6"/>
  <c r="C3" i="5"/>
  <c r="D3" i="5"/>
  <c r="E3" i="5"/>
  <c r="C4" i="5"/>
  <c r="D4" i="5"/>
  <c r="E4" i="5"/>
  <c r="C5" i="5"/>
  <c r="D5" i="5"/>
  <c r="E5" i="5"/>
  <c r="C6" i="5"/>
  <c r="D6" i="5"/>
  <c r="E6" i="5"/>
  <c r="C7" i="5"/>
  <c r="D7" i="5"/>
  <c r="E7" i="5"/>
  <c r="C8" i="5"/>
  <c r="D8" i="5"/>
  <c r="E8" i="5"/>
  <c r="C9" i="5"/>
  <c r="D9" i="5"/>
  <c r="E9" i="5"/>
  <c r="C10" i="5"/>
  <c r="D10" i="5"/>
  <c r="E10" i="5"/>
  <c r="C11" i="5"/>
  <c r="D11" i="5"/>
  <c r="E11" i="5"/>
  <c r="C12" i="5"/>
  <c r="D12" i="5"/>
  <c r="E12" i="5"/>
  <c r="C13" i="5"/>
  <c r="D13" i="5"/>
  <c r="E13" i="5"/>
  <c r="C14" i="5"/>
  <c r="D14" i="5"/>
  <c r="E14" i="5"/>
  <c r="C15" i="5"/>
  <c r="D15" i="5"/>
  <c r="E15" i="5"/>
  <c r="C16" i="5"/>
  <c r="D16" i="5"/>
  <c r="E16" i="5"/>
  <c r="C17" i="5"/>
  <c r="D17" i="5"/>
  <c r="E17" i="5"/>
  <c r="D2" i="5"/>
  <c r="E2" i="5"/>
  <c r="C2" i="5"/>
  <c r="C3" i="4"/>
  <c r="D3" i="4"/>
  <c r="E3" i="4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D2" i="4"/>
  <c r="E2" i="4"/>
  <c r="C2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D2" i="3"/>
  <c r="E2" i="3"/>
  <c r="C2" i="3"/>
  <c r="C3" i="2"/>
  <c r="D3" i="2"/>
  <c r="E3" i="2"/>
  <c r="C4" i="2"/>
  <c r="D4" i="2"/>
  <c r="E4" i="2"/>
  <c r="C5" i="2"/>
  <c r="D5" i="2"/>
  <c r="E5" i="2"/>
  <c r="C6" i="2"/>
  <c r="D6" i="2"/>
  <c r="E6" i="2"/>
  <c r="C7" i="2"/>
  <c r="D7" i="2"/>
  <c r="F7" i="2" s="1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F15" i="2" s="1"/>
  <c r="E15" i="2"/>
  <c r="C16" i="2"/>
  <c r="D16" i="2"/>
  <c r="E16" i="2"/>
  <c r="C17" i="2"/>
  <c r="D17" i="2"/>
  <c r="E17" i="2"/>
  <c r="D2" i="2"/>
  <c r="E2" i="2"/>
  <c r="C2" i="2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C22" i="1"/>
  <c r="D22" i="1"/>
  <c r="B22" i="1"/>
  <c r="F15" i="7"/>
  <c r="F29" i="1" l="1"/>
  <c r="F11" i="6"/>
  <c r="F15" i="3"/>
  <c r="F11" i="3"/>
  <c r="F7" i="3"/>
  <c r="F15" i="4"/>
  <c r="F11" i="4"/>
  <c r="F7" i="4"/>
  <c r="F15" i="5"/>
  <c r="F11" i="5"/>
  <c r="F7" i="5"/>
  <c r="F15" i="6"/>
  <c r="F7" i="6"/>
  <c r="F11" i="7"/>
  <c r="F7" i="7"/>
  <c r="F3" i="7"/>
  <c r="F7" i="8"/>
  <c r="H34" i="1"/>
  <c r="E33" i="1"/>
  <c r="H30" i="1"/>
  <c r="E29" i="1"/>
  <c r="H26" i="1"/>
  <c r="E25" i="1"/>
  <c r="F17" i="2"/>
  <c r="F13" i="2"/>
  <c r="F9" i="2"/>
  <c r="F5" i="2"/>
  <c r="F17" i="3"/>
  <c r="F13" i="3"/>
  <c r="F9" i="3"/>
  <c r="F5" i="3"/>
  <c r="F17" i="4"/>
  <c r="F13" i="4"/>
  <c r="F9" i="4"/>
  <c r="F5" i="4"/>
  <c r="F17" i="5"/>
  <c r="F13" i="5"/>
  <c r="F9" i="5"/>
  <c r="F5" i="5"/>
  <c r="F17" i="6"/>
  <c r="F13" i="6"/>
  <c r="F9" i="6"/>
  <c r="F5" i="6"/>
  <c r="F17" i="7"/>
  <c r="F13" i="7"/>
  <c r="F9" i="7"/>
  <c r="F5" i="7"/>
  <c r="F17" i="8"/>
  <c r="F13" i="8"/>
  <c r="F22" i="1"/>
  <c r="G16" i="2"/>
  <c r="G12" i="2"/>
  <c r="G6" i="2"/>
  <c r="G4" i="2"/>
  <c r="F16" i="3"/>
  <c r="F12" i="3"/>
  <c r="F8" i="3"/>
  <c r="G6" i="3"/>
  <c r="F4" i="3"/>
  <c r="G16" i="4"/>
  <c r="G14" i="4"/>
  <c r="G12" i="4"/>
  <c r="G10" i="4"/>
  <c r="G8" i="4"/>
  <c r="G6" i="4"/>
  <c r="G4" i="4"/>
  <c r="F16" i="5"/>
  <c r="G14" i="5"/>
  <c r="F12" i="5"/>
  <c r="G10" i="5"/>
  <c r="F8" i="5"/>
  <c r="G6" i="5"/>
  <c r="F4" i="5"/>
  <c r="G16" i="6"/>
  <c r="G14" i="6"/>
  <c r="G12" i="6"/>
  <c r="G10" i="6"/>
  <c r="G8" i="6"/>
  <c r="G6" i="6"/>
  <c r="G4" i="6"/>
  <c r="F16" i="7"/>
  <c r="G14" i="7"/>
  <c r="F12" i="7"/>
  <c r="G10" i="7"/>
  <c r="F8" i="7"/>
  <c r="G6" i="7"/>
  <c r="F4" i="7"/>
  <c r="G16" i="8"/>
  <c r="G14" i="8"/>
  <c r="G12" i="8"/>
  <c r="G10" i="8"/>
  <c r="F9" i="8"/>
  <c r="G8" i="8"/>
  <c r="G6" i="8"/>
  <c r="F5" i="8"/>
  <c r="G4" i="8"/>
  <c r="G14" i="2"/>
  <c r="G10" i="2"/>
  <c r="G8" i="2"/>
  <c r="G14" i="3"/>
  <c r="G10" i="3"/>
  <c r="G15" i="4"/>
  <c r="G9" i="4"/>
  <c r="G5" i="4"/>
  <c r="G3" i="4"/>
  <c r="F6" i="6"/>
  <c r="G5" i="6"/>
  <c r="F10" i="8"/>
  <c r="H10" i="8" s="1"/>
  <c r="G3" i="8"/>
  <c r="F3" i="8"/>
  <c r="F10" i="7"/>
  <c r="F10" i="2"/>
  <c r="F10" i="6"/>
  <c r="H10" i="6" s="1"/>
  <c r="G17" i="6"/>
  <c r="F14" i="8"/>
  <c r="G17" i="2"/>
  <c r="G15" i="2"/>
  <c r="H15" i="2" s="1"/>
  <c r="G3" i="2"/>
  <c r="H24" i="1"/>
  <c r="F11" i="2"/>
  <c r="F3" i="2"/>
  <c r="F3" i="3"/>
  <c r="F3" i="4"/>
  <c r="F3" i="5"/>
  <c r="F3" i="6"/>
  <c r="F15" i="8"/>
  <c r="F11" i="8"/>
  <c r="F14" i="2"/>
  <c r="G13" i="2"/>
  <c r="G11" i="2"/>
  <c r="G9" i="2"/>
  <c r="G7" i="2"/>
  <c r="H7" i="2" s="1"/>
  <c r="F6" i="2"/>
  <c r="H6" i="2" s="1"/>
  <c r="G17" i="4"/>
  <c r="F14" i="4"/>
  <c r="G13" i="4"/>
  <c r="G11" i="4"/>
  <c r="F10" i="4"/>
  <c r="G7" i="4"/>
  <c r="F6" i="4"/>
  <c r="G15" i="6"/>
  <c r="F14" i="6"/>
  <c r="G13" i="6"/>
  <c r="G11" i="6"/>
  <c r="H11" i="6" s="1"/>
  <c r="G9" i="6"/>
  <c r="G7" i="6"/>
  <c r="G3" i="6"/>
  <c r="G17" i="7"/>
  <c r="G15" i="7"/>
  <c r="H15" i="7" s="1"/>
  <c r="F14" i="7"/>
  <c r="H14" i="7" s="1"/>
  <c r="G13" i="7"/>
  <c r="G11" i="7"/>
  <c r="G9" i="7"/>
  <c r="G7" i="7"/>
  <c r="F6" i="7"/>
  <c r="G5" i="7"/>
  <c r="G3" i="7"/>
  <c r="G17" i="8"/>
  <c r="G15" i="8"/>
  <c r="G13" i="8"/>
  <c r="G11" i="8"/>
  <c r="G9" i="8"/>
  <c r="G7" i="8"/>
  <c r="F6" i="8"/>
  <c r="G5" i="8"/>
  <c r="G24" i="1"/>
  <c r="G5" i="2"/>
  <c r="F33" i="1"/>
  <c r="F25" i="1"/>
  <c r="H36" i="1"/>
  <c r="E23" i="1"/>
  <c r="E35" i="1"/>
  <c r="E31" i="1"/>
  <c r="E27" i="1"/>
  <c r="F12" i="6"/>
  <c r="G22" i="1"/>
  <c r="J22" i="1" s="1"/>
  <c r="F4" i="2"/>
  <c r="G12" i="3"/>
  <c r="F16" i="6"/>
  <c r="G8" i="7"/>
  <c r="E22" i="1"/>
  <c r="F35" i="1"/>
  <c r="G34" i="1"/>
  <c r="J34" i="1" s="1"/>
  <c r="F31" i="1"/>
  <c r="G30" i="1"/>
  <c r="F27" i="1"/>
  <c r="G26" i="1"/>
  <c r="F23" i="1"/>
  <c r="H33" i="1"/>
  <c r="G17" i="3"/>
  <c r="G15" i="3"/>
  <c r="H15" i="3" s="1"/>
  <c r="F14" i="3"/>
  <c r="H14" i="3" s="1"/>
  <c r="G13" i="3"/>
  <c r="G11" i="3"/>
  <c r="F10" i="3"/>
  <c r="G9" i="3"/>
  <c r="G7" i="3"/>
  <c r="F6" i="3"/>
  <c r="G5" i="3"/>
  <c r="G3" i="3"/>
  <c r="G17" i="5"/>
  <c r="G15" i="5"/>
  <c r="F14" i="5"/>
  <c r="G13" i="5"/>
  <c r="G11" i="5"/>
  <c r="H11" i="5" s="1"/>
  <c r="F10" i="5"/>
  <c r="G9" i="5"/>
  <c r="G7" i="5"/>
  <c r="H7" i="5" s="1"/>
  <c r="F6" i="5"/>
  <c r="G5" i="5"/>
  <c r="F4" i="6"/>
  <c r="G16" i="7"/>
  <c r="F34" i="1"/>
  <c r="F32" i="1"/>
  <c r="F30" i="1"/>
  <c r="F28" i="1"/>
  <c r="F26" i="1"/>
  <c r="H29" i="1"/>
  <c r="G4" i="5"/>
  <c r="F8" i="6"/>
  <c r="G36" i="1"/>
  <c r="J36" i="1" s="1"/>
  <c r="G32" i="1"/>
  <c r="G28" i="1"/>
  <c r="J28" i="1" s="1"/>
  <c r="H25" i="1"/>
  <c r="F24" i="1"/>
  <c r="F16" i="2"/>
  <c r="G8" i="3"/>
  <c r="G16" i="5"/>
  <c r="E36" i="1"/>
  <c r="E34" i="1"/>
  <c r="E32" i="1"/>
  <c r="E30" i="1"/>
  <c r="E28" i="1"/>
  <c r="E26" i="1"/>
  <c r="E24" i="1"/>
  <c r="H22" i="1"/>
  <c r="G35" i="1"/>
  <c r="J35" i="1" s="1"/>
  <c r="G33" i="1"/>
  <c r="J33" i="1" s="1"/>
  <c r="G31" i="1"/>
  <c r="J31" i="1" s="1"/>
  <c r="G29" i="1"/>
  <c r="J29" i="1" s="1"/>
  <c r="G27" i="1"/>
  <c r="J27" i="1" s="1"/>
  <c r="G25" i="1"/>
  <c r="J25" i="1" s="1"/>
  <c r="G23" i="1"/>
  <c r="J23" i="1" s="1"/>
  <c r="G3" i="5"/>
  <c r="F36" i="1"/>
  <c r="H31" i="1"/>
  <c r="H23" i="1"/>
  <c r="G12" i="5"/>
  <c r="G4" i="7"/>
  <c r="G12" i="7"/>
  <c r="H32" i="1"/>
  <c r="H28" i="1"/>
  <c r="H35" i="1"/>
  <c r="H27" i="1"/>
  <c r="F12" i="2"/>
  <c r="G4" i="3"/>
  <c r="F8" i="2"/>
  <c r="G16" i="3"/>
  <c r="G8" i="5"/>
  <c r="F4" i="8"/>
  <c r="H4" i="8" s="1"/>
  <c r="F8" i="8"/>
  <c r="H8" i="8" s="1"/>
  <c r="F12" i="8"/>
  <c r="F16" i="8"/>
  <c r="F4" i="4"/>
  <c r="F8" i="4"/>
  <c r="F12" i="4"/>
  <c r="F16" i="4"/>
  <c r="K7" i="2" l="1"/>
  <c r="J7" i="2"/>
  <c r="I7" i="2"/>
  <c r="J4" i="8"/>
  <c r="I4" i="8"/>
  <c r="I14" i="3"/>
  <c r="J14" i="3"/>
  <c r="I11" i="6"/>
  <c r="J11" i="6"/>
  <c r="J15" i="3"/>
  <c r="I15" i="3"/>
  <c r="I14" i="7"/>
  <c r="J14" i="7"/>
  <c r="J7" i="5"/>
  <c r="I7" i="5"/>
  <c r="J10" i="8"/>
  <c r="I10" i="8"/>
  <c r="J8" i="8"/>
  <c r="I8" i="8"/>
  <c r="J11" i="5"/>
  <c r="I11" i="5"/>
  <c r="J15" i="7"/>
  <c r="I15" i="7"/>
  <c r="K6" i="2"/>
  <c r="J6" i="2"/>
  <c r="I6" i="2"/>
  <c r="K15" i="2"/>
  <c r="J15" i="2"/>
  <c r="I15" i="2"/>
  <c r="J10" i="6"/>
  <c r="I10" i="6"/>
  <c r="H7" i="7"/>
  <c r="H8" i="4"/>
  <c r="H8" i="2"/>
  <c r="H4" i="2"/>
  <c r="H11" i="4"/>
  <c r="H7" i="4"/>
  <c r="H16" i="2"/>
  <c r="H11" i="3"/>
  <c r="H14" i="6"/>
  <c r="H10" i="4"/>
  <c r="H15" i="8"/>
  <c r="H6" i="6"/>
  <c r="H9" i="4"/>
  <c r="H6" i="5"/>
  <c r="H7" i="3"/>
  <c r="H3" i="7"/>
  <c r="H15" i="6"/>
  <c r="H11" i="7"/>
  <c r="H16" i="4"/>
  <c r="H16" i="8"/>
  <c r="H12" i="2"/>
  <c r="H4" i="6"/>
  <c r="H14" i="5"/>
  <c r="H10" i="3"/>
  <c r="H12" i="6"/>
  <c r="H7" i="8"/>
  <c r="H14" i="4"/>
  <c r="H10" i="7"/>
  <c r="H6" i="4"/>
  <c r="H15" i="5"/>
  <c r="H7" i="6"/>
  <c r="H3" i="3"/>
  <c r="H3" i="8"/>
  <c r="H15" i="4"/>
  <c r="H9" i="7"/>
  <c r="H9" i="6"/>
  <c r="H9" i="5"/>
  <c r="H9" i="3"/>
  <c r="H9" i="2"/>
  <c r="H3" i="6"/>
  <c r="H4" i="4"/>
  <c r="H8" i="6"/>
  <c r="H3" i="2"/>
  <c r="H8" i="7"/>
  <c r="H16" i="7"/>
  <c r="H4" i="5"/>
  <c r="H12" i="5"/>
  <c r="H8" i="3"/>
  <c r="H13" i="8"/>
  <c r="H13" i="7"/>
  <c r="H13" i="6"/>
  <c r="H13" i="5"/>
  <c r="H13" i="4"/>
  <c r="H13" i="3"/>
  <c r="H13" i="2"/>
  <c r="I30" i="1"/>
  <c r="J30" i="1"/>
  <c r="I26" i="1"/>
  <c r="J26" i="1"/>
  <c r="H16" i="6"/>
  <c r="H6" i="8"/>
  <c r="H14" i="2"/>
  <c r="H3" i="5"/>
  <c r="H11" i="2"/>
  <c r="H10" i="2"/>
  <c r="H9" i="8"/>
  <c r="H12" i="3"/>
  <c r="H17" i="8"/>
  <c r="H17" i="7"/>
  <c r="H17" i="6"/>
  <c r="H17" i="5"/>
  <c r="H17" i="4"/>
  <c r="H17" i="3"/>
  <c r="H17" i="2"/>
  <c r="I24" i="1"/>
  <c r="J24" i="1"/>
  <c r="H12" i="4"/>
  <c r="H12" i="8"/>
  <c r="I32" i="1"/>
  <c r="J32" i="1"/>
  <c r="H10" i="5"/>
  <c r="H6" i="3"/>
  <c r="H6" i="7"/>
  <c r="H11" i="8"/>
  <c r="H3" i="4"/>
  <c r="H14" i="8"/>
  <c r="H5" i="8"/>
  <c r="H4" i="7"/>
  <c r="H12" i="7"/>
  <c r="H8" i="5"/>
  <c r="H16" i="5"/>
  <c r="H4" i="3"/>
  <c r="H16" i="3"/>
  <c r="H5" i="7"/>
  <c r="H5" i="6"/>
  <c r="H5" i="5"/>
  <c r="H5" i="4"/>
  <c r="H5" i="3"/>
  <c r="H5" i="2"/>
  <c r="I22" i="1"/>
  <c r="I36" i="1"/>
  <c r="I28" i="1"/>
  <c r="I34" i="1"/>
  <c r="I33" i="1"/>
  <c r="I27" i="1"/>
  <c r="I35" i="1"/>
  <c r="I29" i="1"/>
  <c r="I25" i="1"/>
  <c r="I23" i="1"/>
  <c r="I31" i="1"/>
  <c r="I5" i="4" l="1"/>
  <c r="J5" i="4"/>
  <c r="I3" i="4"/>
  <c r="J3" i="4"/>
  <c r="J12" i="4"/>
  <c r="I12" i="4"/>
  <c r="K10" i="2"/>
  <c r="J10" i="2"/>
  <c r="I10" i="2"/>
  <c r="I13" i="4"/>
  <c r="J13" i="4"/>
  <c r="J4" i="4"/>
  <c r="I4" i="4"/>
  <c r="I3" i="8"/>
  <c r="J3" i="8"/>
  <c r="J12" i="6"/>
  <c r="I12" i="6"/>
  <c r="I15" i="6"/>
  <c r="J15" i="6"/>
  <c r="I9" i="4"/>
  <c r="J9" i="4"/>
  <c r="J14" i="6"/>
  <c r="I14" i="6"/>
  <c r="I11" i="4"/>
  <c r="J11" i="4"/>
  <c r="J7" i="7"/>
  <c r="I7" i="7"/>
  <c r="I4" i="3"/>
  <c r="J4" i="3"/>
  <c r="I11" i="8"/>
  <c r="J11" i="8"/>
  <c r="I17" i="8"/>
  <c r="J17" i="8"/>
  <c r="J16" i="6"/>
  <c r="I16" i="6"/>
  <c r="J13" i="5"/>
  <c r="I13" i="5"/>
  <c r="I8" i="3"/>
  <c r="J8" i="3"/>
  <c r="I8" i="7"/>
  <c r="J8" i="7"/>
  <c r="I3" i="6"/>
  <c r="J3" i="6"/>
  <c r="I9" i="6"/>
  <c r="J9" i="6"/>
  <c r="J3" i="3"/>
  <c r="I3" i="3"/>
  <c r="I10" i="7"/>
  <c r="J10" i="7"/>
  <c r="I10" i="3"/>
  <c r="J10" i="3"/>
  <c r="J16" i="8"/>
  <c r="I16" i="8"/>
  <c r="J3" i="7"/>
  <c r="I3" i="7"/>
  <c r="J6" i="6"/>
  <c r="I6" i="6"/>
  <c r="J11" i="3"/>
  <c r="I11" i="3"/>
  <c r="I4" i="2"/>
  <c r="K4" i="2"/>
  <c r="J4" i="2"/>
  <c r="I16" i="3"/>
  <c r="J16" i="3"/>
  <c r="I10" i="5"/>
  <c r="J10" i="5"/>
  <c r="J17" i="7"/>
  <c r="I17" i="7"/>
  <c r="I16" i="7"/>
  <c r="J16" i="7"/>
  <c r="J5" i="5"/>
  <c r="I5" i="5"/>
  <c r="I4" i="7"/>
  <c r="J4" i="7"/>
  <c r="I17" i="4"/>
  <c r="J17" i="4"/>
  <c r="K11" i="2"/>
  <c r="J11" i="2"/>
  <c r="I11" i="2"/>
  <c r="J5" i="2"/>
  <c r="I5" i="2"/>
  <c r="K5" i="2"/>
  <c r="I5" i="6"/>
  <c r="J5" i="6"/>
  <c r="I16" i="5"/>
  <c r="J16" i="5"/>
  <c r="I5" i="8"/>
  <c r="J5" i="8"/>
  <c r="I6" i="7"/>
  <c r="J6" i="7"/>
  <c r="J17" i="5"/>
  <c r="I17" i="5"/>
  <c r="I12" i="3"/>
  <c r="J12" i="3"/>
  <c r="J3" i="5"/>
  <c r="I3" i="5"/>
  <c r="J13" i="2"/>
  <c r="I13" i="2"/>
  <c r="K13" i="2"/>
  <c r="I13" i="6"/>
  <c r="J13" i="6"/>
  <c r="I12" i="5"/>
  <c r="J12" i="5"/>
  <c r="K3" i="2"/>
  <c r="J3" i="2"/>
  <c r="I3" i="2"/>
  <c r="J9" i="2"/>
  <c r="I9" i="2"/>
  <c r="K9" i="2"/>
  <c r="J9" i="7"/>
  <c r="I9" i="7"/>
  <c r="I7" i="6"/>
  <c r="J7" i="6"/>
  <c r="J14" i="4"/>
  <c r="I14" i="4"/>
  <c r="I14" i="5"/>
  <c r="K33" i="1" s="1"/>
  <c r="M33" i="1" s="1"/>
  <c r="J14" i="5"/>
  <c r="J16" i="4"/>
  <c r="I16" i="4"/>
  <c r="J7" i="3"/>
  <c r="I7" i="3"/>
  <c r="I15" i="8"/>
  <c r="J15" i="8"/>
  <c r="I16" i="2"/>
  <c r="K16" i="2"/>
  <c r="J16" i="2"/>
  <c r="I8" i="2"/>
  <c r="K8" i="2"/>
  <c r="J8" i="2"/>
  <c r="I12" i="7"/>
  <c r="J12" i="7"/>
  <c r="J17" i="3"/>
  <c r="I17" i="3"/>
  <c r="J6" i="8"/>
  <c r="I6" i="8"/>
  <c r="I13" i="8"/>
  <c r="J13" i="8"/>
  <c r="J9" i="5"/>
  <c r="I9" i="5"/>
  <c r="J6" i="4"/>
  <c r="I6" i="4"/>
  <c r="I12" i="2"/>
  <c r="K12" i="2"/>
  <c r="J12" i="2"/>
  <c r="J5" i="3"/>
  <c r="I5" i="3"/>
  <c r="J5" i="7"/>
  <c r="I5" i="7"/>
  <c r="I8" i="5"/>
  <c r="J8" i="5"/>
  <c r="J14" i="8"/>
  <c r="I14" i="8"/>
  <c r="I6" i="3"/>
  <c r="J6" i="3"/>
  <c r="J12" i="8"/>
  <c r="I12" i="8"/>
  <c r="J17" i="2"/>
  <c r="I17" i="2"/>
  <c r="K17" i="2"/>
  <c r="I17" i="6"/>
  <c r="J17" i="6"/>
  <c r="I9" i="8"/>
  <c r="J9" i="8"/>
  <c r="K14" i="2"/>
  <c r="J14" i="2"/>
  <c r="I14" i="2"/>
  <c r="J13" i="3"/>
  <c r="I13" i="3"/>
  <c r="J13" i="7"/>
  <c r="I13" i="7"/>
  <c r="I4" i="5"/>
  <c r="J4" i="5"/>
  <c r="J8" i="6"/>
  <c r="I8" i="6"/>
  <c r="J9" i="3"/>
  <c r="I9" i="3"/>
  <c r="I15" i="4"/>
  <c r="J15" i="4"/>
  <c r="L34" i="1" s="1"/>
  <c r="J15" i="5"/>
  <c r="I15" i="5"/>
  <c r="I7" i="8"/>
  <c r="J7" i="8"/>
  <c r="J4" i="6"/>
  <c r="I4" i="6"/>
  <c r="J11" i="7"/>
  <c r="I11" i="7"/>
  <c r="I6" i="5"/>
  <c r="J6" i="5"/>
  <c r="J10" i="4"/>
  <c r="I10" i="4"/>
  <c r="I7" i="4"/>
  <c r="J7" i="4"/>
  <c r="J8" i="4"/>
  <c r="I8" i="4"/>
  <c r="K34" i="1" l="1"/>
  <c r="M34" i="1" s="1"/>
  <c r="L33" i="1"/>
  <c r="I18" i="2"/>
  <c r="L31" i="1"/>
  <c r="K28" i="1"/>
  <c r="M28" i="1" s="1"/>
  <c r="K32" i="1"/>
  <c r="M32" i="1" s="1"/>
  <c r="L36" i="1"/>
  <c r="O33" i="1"/>
  <c r="N33" i="1"/>
  <c r="O34" i="1"/>
  <c r="N34" i="1"/>
  <c r="K23" i="1"/>
  <c r="M23" i="1" s="1"/>
  <c r="J18" i="4"/>
  <c r="L28" i="1"/>
  <c r="L32" i="1"/>
  <c r="K26" i="1"/>
  <c r="M26" i="1" s="1"/>
  <c r="J18" i="2"/>
  <c r="K31" i="1"/>
  <c r="M31" i="1" s="1"/>
  <c r="K30" i="1"/>
  <c r="M30" i="1" s="1"/>
  <c r="I18" i="7"/>
  <c r="L29" i="1"/>
  <c r="I18" i="3"/>
  <c r="K22" i="1"/>
  <c r="J18" i="6"/>
  <c r="L27" i="1"/>
  <c r="J18" i="8"/>
  <c r="I18" i="4"/>
  <c r="O28" i="1"/>
  <c r="N28" i="1"/>
  <c r="K24" i="1"/>
  <c r="M24" i="1" s="1"/>
  <c r="L26" i="1"/>
  <c r="K18" i="2"/>
  <c r="I18" i="5"/>
  <c r="L35" i="1"/>
  <c r="L30" i="1"/>
  <c r="J18" i="7"/>
  <c r="K29" i="1"/>
  <c r="M29" i="1" s="1"/>
  <c r="J18" i="3"/>
  <c r="L22" i="1"/>
  <c r="I18" i="6"/>
  <c r="K27" i="1"/>
  <c r="M27" i="1" s="1"/>
  <c r="I18" i="8"/>
  <c r="O32" i="1"/>
  <c r="N32" i="1"/>
  <c r="L25" i="1"/>
  <c r="K25" i="1"/>
  <c r="M25" i="1" s="1"/>
  <c r="L24" i="1"/>
  <c r="K36" i="1"/>
  <c r="M36" i="1" s="1"/>
  <c r="J18" i="5"/>
  <c r="K35" i="1"/>
  <c r="M35" i="1" s="1"/>
  <c r="L23" i="1"/>
  <c r="M22" i="1" l="1"/>
  <c r="K37" i="1"/>
  <c r="O35" i="1"/>
  <c r="N35" i="1"/>
  <c r="O25" i="1"/>
  <c r="N25" i="1"/>
  <c r="O24" i="1"/>
  <c r="N24" i="1"/>
  <c r="O31" i="1"/>
  <c r="N31" i="1"/>
  <c r="O27" i="1"/>
  <c r="N27" i="1"/>
  <c r="O29" i="1"/>
  <c r="N29" i="1"/>
  <c r="L37" i="1"/>
  <c r="O30" i="1"/>
  <c r="N30" i="1"/>
  <c r="O36" i="1"/>
  <c r="N36" i="1"/>
  <c r="O26" i="1"/>
  <c r="N26" i="1"/>
  <c r="O23" i="1"/>
  <c r="N23" i="1"/>
  <c r="L38" i="1" l="1"/>
  <c r="K38" i="1"/>
  <c r="O22" i="1"/>
  <c r="O37" i="1" s="1"/>
  <c r="N22" i="1"/>
  <c r="N37" i="1" s="1"/>
  <c r="M37" i="1"/>
</calcChain>
</file>

<file path=xl/sharedStrings.xml><?xml version="1.0" encoding="utf-8"?>
<sst xmlns="http://schemas.openxmlformats.org/spreadsheetml/2006/main" count="202" uniqueCount="126">
  <si>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</si>
  <si>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</si>
  <si>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</si>
  <si>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</si>
  <si>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</si>
  <si>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</si>
  <si>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</si>
  <si>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</si>
  <si>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</si>
  <si>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</si>
  <si>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</si>
  <si>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</si>
  <si>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</si>
  <si>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</si>
  <si>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</si>
  <si>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</si>
  <si>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</si>
  <si>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</si>
  <si>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</si>
  <si>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</si>
  <si>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</si>
  <si>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</si>
  <si>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</si>
  <si>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</si>
  <si>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</si>
  <si>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</si>
  <si>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</si>
  <si>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</si>
  <si>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</si>
  <si>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</si>
  <si>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</si>
  <si>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</si>
  <si>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</si>
  <si>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PacificAlone_2019_CVAP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</si>
  <si>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</si>
  <si>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</si>
  <si>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</si>
  <si>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</si>
  <si>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</si>
  <si>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</si>
  <si>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</si>
  <si>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</si>
  <si>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</si>
  <si>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</si>
  <si>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</si>
  <si>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</si>
  <si>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</si>
  <si>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</si>
  <si>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</si>
  <si>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</si>
  <si>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</si>
  <si>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</si>
  <si>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</si>
  <si>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</si>
  <si>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</si>
  <si>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PacificAlone_2018_CVAP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</si>
  <si>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</si>
  <si>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</si>
  <si>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</si>
  <si>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</si>
  <si>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</si>
  <si>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</si>
  <si>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</si>
  <si>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</si>
  <si>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</si>
  <si>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</si>
  <si>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</si>
  <si>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</si>
  <si>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PacificAlone_2018_Total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</si>
  <si>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</si>
  <si>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</si>
  <si>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</si>
  <si>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</si>
  <si>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</si>
  <si>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</si>
  <si>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</si>
  <si>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</si>
  <si>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</si>
  <si>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</si>
  <si>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</si>
  <si>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</si>
  <si>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</si>
  <si>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</si>
  <si>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</si>
  <si>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</si>
  <si>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</si>
  <si>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</si>
  <si>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</si>
  <si>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</si>
  <si>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</si>
  <si>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</si>
  <si>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</si>
  <si>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</si>
  <si>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</si>
  <si>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</si>
  <si>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</si>
  <si>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</si>
  <si>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</si>
  <si>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</si>
  <si>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</si>
  <si>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</si>
  <si>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</si>
  <si>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</si>
  <si>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</si>
  <si>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D%</t>
  </si>
  <si>
    <t>R%</t>
  </si>
  <si>
    <t>2016-20 D</t>
  </si>
  <si>
    <t>2016-20 R</t>
  </si>
  <si>
    <t>PVI</t>
  </si>
  <si>
    <t>Total</t>
  </si>
  <si>
    <t>D</t>
  </si>
  <si>
    <t>R</t>
  </si>
  <si>
    <t>D2P%</t>
  </si>
  <si>
    <t>R2P%</t>
  </si>
  <si>
    <t>Margin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</si>
  <si>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</si>
  <si>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</si>
  <si>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</si>
  <si>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</si>
  <si>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</si>
  <si>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</si>
  <si>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</si>
  <si>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</si>
  <si>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</si>
  <si>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D Wins</t>
  </si>
  <si>
    <t>R Wins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</si>
</sst>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0" fontId="0" fillId="0" borderId="0" xfId="1" applyNumberFormat="1" applyFont="1"/>
    <xf numFmtId="10" fontId="0" fillId="0" borderId="0" xfId="0" applyNumberFormat="1"/>
    <xf numFmtId="10" fontId="0" fillId="0" borderId="0" xfId="1" applyNumberFormat="1" applyFont="1" applyFill="1"/>
    <xf numFmtId="10" fontId="0" fillId="33" borderId="0" xfId="1" applyNumberFormat="1" applyFont="1" applyFill="1"/>
    <xf numFmtId="10" fontId="0" fillId="34" borderId="0" xfId="1" applyNumberFormat="1" applyFont="1" applyFill="1"/>
    <xf numFmtId="0" fontId="0" fillId="0" borderId="0" xfId="0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H38"/>
  <sheetViews>
    <sheetView tabSelected="1" topLeftCell="A4" workbookViewId="0">
      <selection activeCell="W21" sqref="W21"/>
    </sheetView>
  </sheetViews>
  <sheetFormatPr defaultRowHeight="15" x14ac:dyDescent="0.25"/>
  <cols>
    <col min="6" max="6" width="9.5703125" bestFit="1" customWidth="1"/>
  </cols>
  <sheetData>
    <row r="1" spans="1:1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6" t="s">
        <v>42</v>
      </c>
      <c r="AR1" s="6" t="s">
        <v>43</v>
      </c>
      <c r="AS1" s="6" t="s">
        <v>44</v>
      </c>
      <c r="AT1" s="6" t="s">
        <v>45</v>
      </c>
      <c r="AU1" s="6" t="s">
        <v>46</v>
      </c>
      <c r="AV1" s="6" t="s">
        <v>47</v>
      </c>
      <c r="AW1" s="6" t="s">
        <v>48</v>
      </c>
      <c r="AX1" s="6" t="s">
        <v>49</v>
      </c>
      <c r="AY1" s="6" t="s">
        <v>50</v>
      </c>
      <c r="AZ1" s="6" t="s">
        <v>51</v>
      </c>
      <c r="BA1" s="6" t="s">
        <v>52</v>
      </c>
      <c r="BB1" s="6" t="s">
        <v>53</v>
      </c>
      <c r="BC1" s="6" t="s">
        <v>54</v>
      </c>
      <c r="BD1" s="6" t="s">
        <v>55</v>
      </c>
      <c r="BE1" s="6" t="s">
        <v>56</v>
      </c>
      <c r="BF1" s="6" t="s">
        <v>57</v>
      </c>
      <c r="BG1" s="6" t="s">
        <v>58</v>
      </c>
      <c r="BH1" s="6" t="s">
        <v>59</v>
      </c>
      <c r="BI1" s="6" t="s">
        <v>60</v>
      </c>
      <c r="BJ1" s="6" t="s">
        <v>61</v>
      </c>
      <c r="BK1" s="6" t="s">
        <v>62</v>
      </c>
      <c r="BL1" s="6" t="s">
        <v>63</v>
      </c>
      <c r="BM1" s="6" t="s">
        <v>64</v>
      </c>
      <c r="BN1" s="6" t="s">
        <v>65</v>
      </c>
      <c r="BO1" s="6" t="s">
        <v>66</v>
      </c>
      <c r="BP1" s="6" t="s">
        <v>67</v>
      </c>
      <c r="BQ1" s="6" t="s">
        <v>68</v>
      </c>
      <c r="BR1" s="6" t="s">
        <v>69</v>
      </c>
      <c r="BS1" s="6" t="s">
        <v>70</v>
      </c>
      <c r="BT1" s="6" t="s">
        <v>71</v>
      </c>
      <c r="BU1" s="6" t="s">
        <v>72</v>
      </c>
      <c r="BV1" s="6" t="s">
        <v>73</v>
      </c>
      <c r="BW1" s="6" t="s">
        <v>74</v>
      </c>
      <c r="BX1" s="6" t="s">
        <v>75</v>
      </c>
      <c r="BY1" s="6" t="s">
        <v>76</v>
      </c>
      <c r="BZ1" s="6" t="s">
        <v>77</v>
      </c>
      <c r="CA1" s="6" t="s">
        <v>78</v>
      </c>
      <c r="CB1" s="6" t="s">
        <v>79</v>
      </c>
      <c r="CC1" s="6" t="s">
        <v>80</v>
      </c>
      <c r="CD1" s="6" t="s">
        <v>81</v>
      </c>
      <c r="CE1" s="6" t="s">
        <v>82</v>
      </c>
      <c r="CF1" s="6" t="s">
        <v>83</v>
      </c>
      <c r="CG1" s="6" t="s">
        <v>84</v>
      </c>
      <c r="CH1" s="6" t="s">
        <v>85</v>
      </c>
      <c r="CI1" s="6" t="s">
        <v>86</v>
      </c>
      <c r="CJ1" s="6" t="s">
        <v>87</v>
      </c>
      <c r="CK1" s="6" t="s">
        <v>88</v>
      </c>
      <c r="CL1" s="6" t="s">
        <v>115</v>
      </c>
      <c r="CM1" s="6" t="s">
        <v>116</v>
      </c>
      <c r="CN1" s="6" t="s">
        <v>117</v>
      </c>
      <c r="CO1" s="6" t="s">
        <v>118</v>
      </c>
      <c r="CP1" s="6" t="s">
        <v>119</v>
      </c>
      <c r="CQ1" s="6" t="s">
        <v>120</v>
      </c>
      <c r="CR1" s="6" t="s">
        <v>121</v>
      </c>
      <c r="CS1" s="6" t="s">
        <v>122</v>
      </c>
      <c r="CT1" s="6" t="s">
        <v>123</v>
      </c>
      <c r="CU1" s="6" t="s">
        <v>89</v>
      </c>
      <c r="CV1" s="6" t="s">
        <v>90</v>
      </c>
      <c r="CW1" s="6" t="s">
        <v>91</v>
      </c>
      <c r="CX1" s="6" t="s">
        <v>92</v>
      </c>
      <c r="CY1" s="6" t="s">
        <v>93</v>
      </c>
      <c r="CZ1" s="6" t="s">
        <v>94</v>
      </c>
      <c r="DA1" s="6" t="s">
        <v>95</v>
      </c>
      <c r="DB1" s="6" t="s">
        <v>96</v>
      </c>
      <c r="DC1" s="6" t="s">
        <v>97</v>
      </c>
      <c r="DD1" s="6" t="s">
        <v>98</v>
      </c>
      <c r="DE1" s="6" t="s">
        <v>99</v>
      </c>
      <c r="DF1" s="6" t="s">
        <v>100</v>
      </c>
      <c r="DG1" s="6" t="s">
        <v>101</v>
      </c>
      <c r="DH1" s="6" t="s">
        <v>102</v>
      </c>
    </row>
    <row r="2" spans="1:112" x14ac:dyDescent="0.25">
      <c r="A2" s="6">
        <v>0</v>
      </c>
      <c r="B2" s="6" t="s">
        <v>103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0</v>
      </c>
      <c r="BD2" s="6">
        <v>0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</v>
      </c>
      <c r="BQ2" s="6">
        <v>0</v>
      </c>
      <c r="BR2" s="6">
        <v>0</v>
      </c>
      <c r="BS2" s="6">
        <v>0</v>
      </c>
      <c r="BT2" s="6">
        <v>0</v>
      </c>
      <c r="BU2" s="6">
        <v>0</v>
      </c>
      <c r="BV2" s="6">
        <v>0</v>
      </c>
      <c r="BW2" s="6">
        <v>0</v>
      </c>
      <c r="BX2" s="6">
        <v>0</v>
      </c>
      <c r="BY2" s="6">
        <v>0</v>
      </c>
      <c r="BZ2" s="6">
        <v>0</v>
      </c>
      <c r="CA2" s="6">
        <v>0</v>
      </c>
      <c r="CB2" s="6">
        <v>0</v>
      </c>
      <c r="CC2" s="6">
        <v>0</v>
      </c>
      <c r="CD2" s="6">
        <v>0</v>
      </c>
      <c r="CE2" s="6">
        <v>0</v>
      </c>
      <c r="CF2" s="6">
        <v>0</v>
      </c>
      <c r="CG2" s="6">
        <v>0</v>
      </c>
      <c r="CH2" s="6">
        <v>0</v>
      </c>
      <c r="CI2" s="6">
        <v>0</v>
      </c>
      <c r="CJ2" s="6">
        <v>0</v>
      </c>
      <c r="CK2" s="6">
        <v>0</v>
      </c>
      <c r="CL2" s="6">
        <v>0</v>
      </c>
      <c r="CM2" s="6">
        <v>0</v>
      </c>
      <c r="CN2" s="6">
        <v>0</v>
      </c>
      <c r="CO2" s="6">
        <v>0</v>
      </c>
      <c r="CP2" s="6">
        <v>0</v>
      </c>
      <c r="CQ2" s="6">
        <v>0</v>
      </c>
      <c r="CR2" s="6">
        <v>0</v>
      </c>
      <c r="CS2" s="6">
        <v>0</v>
      </c>
      <c r="CT2" s="6">
        <v>0</v>
      </c>
      <c r="CU2" s="6">
        <v>0</v>
      </c>
      <c r="CV2" s="6">
        <v>0</v>
      </c>
      <c r="CW2" s="6">
        <v>0</v>
      </c>
      <c r="CX2" s="6">
        <v>0</v>
      </c>
      <c r="CY2" s="6">
        <v>0</v>
      </c>
      <c r="CZ2" s="6">
        <v>0</v>
      </c>
      <c r="DA2" s="6">
        <v>0</v>
      </c>
      <c r="DB2" s="6">
        <v>0</v>
      </c>
      <c r="DC2" s="6">
        <v>0</v>
      </c>
      <c r="DD2" s="6">
        <v>0</v>
      </c>
      <c r="DE2" s="6">
        <v>0</v>
      </c>
      <c r="DF2" s="6">
        <v>0</v>
      </c>
      <c r="DG2" s="6">
        <v>0</v>
      </c>
      <c r="DH2" s="6">
        <v>0</v>
      </c>
    </row>
    <row r="3" spans="1:112" x14ac:dyDescent="0.25">
      <c r="A3" s="6">
        <v>1</v>
      </c>
      <c r="B3" s="6">
        <v>1</v>
      </c>
      <c r="C3" s="6">
        <v>345256</v>
      </c>
      <c r="D3" s="6">
        <v>163145</v>
      </c>
      <c r="E3" s="6">
        <v>174116</v>
      </c>
      <c r="F3" s="6">
        <v>405249</v>
      </c>
      <c r="G3" s="6">
        <v>202941</v>
      </c>
      <c r="H3" s="6">
        <v>196027</v>
      </c>
      <c r="I3" s="6">
        <v>306524</v>
      </c>
      <c r="J3" s="6">
        <v>152634</v>
      </c>
      <c r="K3" s="6">
        <v>153890</v>
      </c>
      <c r="L3" s="6">
        <v>309456</v>
      </c>
      <c r="M3" s="6">
        <v>164717</v>
      </c>
      <c r="N3" s="6">
        <v>144739</v>
      </c>
      <c r="O3" s="6">
        <v>310849</v>
      </c>
      <c r="P3" s="6">
        <v>148054</v>
      </c>
      <c r="Q3" s="6">
        <v>154142</v>
      </c>
      <c r="R3" s="6">
        <v>366690</v>
      </c>
      <c r="S3" s="6">
        <v>136581</v>
      </c>
      <c r="T3" s="6">
        <v>214599</v>
      </c>
      <c r="U3" s="6">
        <v>373018</v>
      </c>
      <c r="V3" s="6">
        <v>174512</v>
      </c>
      <c r="W3" s="6">
        <v>181728</v>
      </c>
      <c r="X3" s="6">
        <v>565294</v>
      </c>
      <c r="Y3" s="6">
        <v>428019</v>
      </c>
      <c r="Z3" s="6">
        <v>9931</v>
      </c>
      <c r="AA3" s="6">
        <v>111396</v>
      </c>
      <c r="AB3" s="6">
        <v>11859</v>
      </c>
      <c r="AC3" s="6">
        <v>3011</v>
      </c>
      <c r="AD3" s="6">
        <v>303</v>
      </c>
      <c r="AE3" s="6">
        <v>107145</v>
      </c>
      <c r="AF3" s="6">
        <v>10237</v>
      </c>
      <c r="AG3" s="6">
        <v>407</v>
      </c>
      <c r="AH3" s="6">
        <v>303</v>
      </c>
      <c r="AI3" s="6">
        <v>1271</v>
      </c>
      <c r="AJ3" s="6">
        <v>0</v>
      </c>
      <c r="AK3" s="6">
        <v>760270</v>
      </c>
      <c r="AL3" s="6">
        <v>540412</v>
      </c>
      <c r="AM3" s="6">
        <v>23920</v>
      </c>
      <c r="AN3" s="6">
        <v>164681</v>
      </c>
      <c r="AO3" s="6">
        <v>29187</v>
      </c>
      <c r="AP3" s="6">
        <v>5635</v>
      </c>
      <c r="AQ3" s="6">
        <v>735</v>
      </c>
      <c r="AR3" s="6">
        <v>0</v>
      </c>
      <c r="AS3" s="6">
        <v>0</v>
      </c>
      <c r="AT3" s="6">
        <v>561686</v>
      </c>
      <c r="AU3" s="6">
        <v>426423</v>
      </c>
      <c r="AV3" s="6">
        <v>9231</v>
      </c>
      <c r="AW3" s="6">
        <v>111118</v>
      </c>
      <c r="AX3" s="6">
        <v>10747</v>
      </c>
      <c r="AY3" s="6">
        <v>2919</v>
      </c>
      <c r="AZ3" s="6">
        <v>449</v>
      </c>
      <c r="BA3" s="6">
        <v>107337</v>
      </c>
      <c r="BB3" s="6">
        <v>9439</v>
      </c>
      <c r="BC3" s="6">
        <v>493</v>
      </c>
      <c r="BD3" s="6">
        <v>449</v>
      </c>
      <c r="BE3" s="6">
        <v>1155</v>
      </c>
      <c r="BF3" s="6">
        <v>0</v>
      </c>
      <c r="BG3" s="6">
        <v>756404</v>
      </c>
      <c r="BH3" s="6">
        <v>539864</v>
      </c>
      <c r="BI3" s="6">
        <v>23009</v>
      </c>
      <c r="BJ3" s="6">
        <v>163682</v>
      </c>
      <c r="BK3" s="6">
        <v>27012</v>
      </c>
      <c r="BL3" s="6">
        <v>5160</v>
      </c>
      <c r="BM3" s="6">
        <v>1023</v>
      </c>
      <c r="BN3" s="6">
        <v>150529</v>
      </c>
      <c r="BO3" s="6">
        <v>22986</v>
      </c>
      <c r="BP3" s="6">
        <v>680</v>
      </c>
      <c r="BQ3" s="6">
        <v>485</v>
      </c>
      <c r="BR3" s="6">
        <v>1745</v>
      </c>
      <c r="BS3" s="6">
        <v>17105</v>
      </c>
      <c r="BT3" s="6">
        <v>735774</v>
      </c>
      <c r="BU3" s="6">
        <v>533512</v>
      </c>
      <c r="BV3" s="6">
        <v>17226</v>
      </c>
      <c r="BW3" s="6">
        <v>160467</v>
      </c>
      <c r="BX3" s="6">
        <v>21740</v>
      </c>
      <c r="BY3" s="6">
        <v>5132</v>
      </c>
      <c r="BZ3" s="6">
        <v>910</v>
      </c>
      <c r="CA3" s="6">
        <v>0</v>
      </c>
      <c r="CB3" s="6">
        <v>0</v>
      </c>
      <c r="CC3" s="6">
        <v>559509</v>
      </c>
      <c r="CD3" s="6">
        <v>419011</v>
      </c>
      <c r="CE3" s="6">
        <v>10978</v>
      </c>
      <c r="CF3" s="6">
        <v>111898</v>
      </c>
      <c r="CG3" s="6">
        <v>15324</v>
      </c>
      <c r="CH3" s="6">
        <v>3688</v>
      </c>
      <c r="CI3" s="6">
        <v>569</v>
      </c>
      <c r="CJ3" s="6">
        <v>0</v>
      </c>
      <c r="CK3" s="6">
        <v>0</v>
      </c>
      <c r="CL3" s="6">
        <v>610601</v>
      </c>
      <c r="CM3" s="6">
        <v>433820</v>
      </c>
      <c r="CN3" s="6">
        <v>19266</v>
      </c>
      <c r="CO3" s="6">
        <v>110679</v>
      </c>
      <c r="CP3" s="6">
        <v>23738</v>
      </c>
      <c r="CQ3" s="6">
        <v>808</v>
      </c>
      <c r="CR3" s="6">
        <v>386</v>
      </c>
      <c r="CS3" s="6">
        <v>2066</v>
      </c>
      <c r="CT3" s="6">
        <v>19838</v>
      </c>
      <c r="CU3" s="6">
        <v>786630</v>
      </c>
      <c r="CV3" s="6">
        <v>535804</v>
      </c>
      <c r="CW3" s="6">
        <v>30397</v>
      </c>
      <c r="CX3" s="6">
        <v>167047</v>
      </c>
      <c r="CY3" s="6">
        <v>38445</v>
      </c>
      <c r="CZ3" s="6">
        <v>13872</v>
      </c>
      <c r="DA3" s="6">
        <v>1371</v>
      </c>
      <c r="DB3" s="6">
        <v>610601</v>
      </c>
      <c r="DC3" s="6">
        <v>433820</v>
      </c>
      <c r="DD3" s="6">
        <v>19266</v>
      </c>
      <c r="DE3" s="6">
        <v>118540</v>
      </c>
      <c r="DF3" s="6">
        <v>27481</v>
      </c>
      <c r="DG3" s="6">
        <v>10196</v>
      </c>
      <c r="DH3" s="6">
        <v>881</v>
      </c>
    </row>
    <row r="4" spans="1:112" x14ac:dyDescent="0.25">
      <c r="A4" s="6">
        <v>2</v>
      </c>
      <c r="B4" s="6">
        <v>2</v>
      </c>
      <c r="C4" s="6">
        <v>331664</v>
      </c>
      <c r="D4" s="6">
        <v>106119</v>
      </c>
      <c r="E4" s="6">
        <v>218085</v>
      </c>
      <c r="F4" s="6">
        <v>396856</v>
      </c>
      <c r="G4" s="6">
        <v>124488</v>
      </c>
      <c r="H4" s="6">
        <v>266926</v>
      </c>
      <c r="I4" s="6">
        <v>287112</v>
      </c>
      <c r="J4" s="6">
        <v>98946</v>
      </c>
      <c r="K4" s="6">
        <v>188166</v>
      </c>
      <c r="L4" s="6">
        <v>289438</v>
      </c>
      <c r="M4" s="6">
        <v>115796</v>
      </c>
      <c r="N4" s="6">
        <v>173642</v>
      </c>
      <c r="O4" s="6">
        <v>291457</v>
      </c>
      <c r="P4" s="6">
        <v>97986</v>
      </c>
      <c r="Q4" s="6">
        <v>184997</v>
      </c>
      <c r="R4" s="6">
        <v>360926</v>
      </c>
      <c r="S4" s="6">
        <v>93256</v>
      </c>
      <c r="T4" s="6">
        <v>252894</v>
      </c>
      <c r="U4" s="6">
        <v>364836</v>
      </c>
      <c r="V4" s="6">
        <v>107905</v>
      </c>
      <c r="W4" s="6">
        <v>241579</v>
      </c>
      <c r="X4" s="6">
        <v>598066</v>
      </c>
      <c r="Y4" s="6">
        <v>564876</v>
      </c>
      <c r="Z4" s="6">
        <v>6055</v>
      </c>
      <c r="AA4" s="6">
        <v>16700</v>
      </c>
      <c r="AB4" s="6">
        <v>5331</v>
      </c>
      <c r="AC4" s="6">
        <v>4599</v>
      </c>
      <c r="AD4" s="6">
        <v>80</v>
      </c>
      <c r="AE4" s="6">
        <v>13951</v>
      </c>
      <c r="AF4" s="6">
        <v>4460</v>
      </c>
      <c r="AG4" s="6">
        <v>966</v>
      </c>
      <c r="AH4" s="6">
        <v>80</v>
      </c>
      <c r="AI4" s="6">
        <v>582</v>
      </c>
      <c r="AJ4" s="6">
        <v>0</v>
      </c>
      <c r="AK4" s="6">
        <v>788276</v>
      </c>
      <c r="AL4" s="6">
        <v>730941</v>
      </c>
      <c r="AM4" s="6">
        <v>12007</v>
      </c>
      <c r="AN4" s="6">
        <v>26720</v>
      </c>
      <c r="AO4" s="6">
        <v>13004</v>
      </c>
      <c r="AP4" s="6">
        <v>6645</v>
      </c>
      <c r="AQ4" s="6">
        <v>509</v>
      </c>
      <c r="AR4" s="6">
        <v>0</v>
      </c>
      <c r="AS4" s="6">
        <v>0</v>
      </c>
      <c r="AT4" s="6">
        <v>597087</v>
      </c>
      <c r="AU4" s="6">
        <v>564184</v>
      </c>
      <c r="AV4" s="6">
        <v>5920</v>
      </c>
      <c r="AW4" s="6">
        <v>16731</v>
      </c>
      <c r="AX4" s="6">
        <v>5096</v>
      </c>
      <c r="AY4" s="6">
        <v>4817</v>
      </c>
      <c r="AZ4" s="6">
        <v>73</v>
      </c>
      <c r="BA4" s="6">
        <v>14193</v>
      </c>
      <c r="BB4" s="6">
        <v>4335</v>
      </c>
      <c r="BC4" s="6">
        <v>1051</v>
      </c>
      <c r="BD4" s="6">
        <v>73</v>
      </c>
      <c r="BE4" s="6">
        <v>535</v>
      </c>
      <c r="BF4" s="6">
        <v>0</v>
      </c>
      <c r="BG4" s="6">
        <v>788495</v>
      </c>
      <c r="BH4" s="6">
        <v>731514</v>
      </c>
      <c r="BI4" s="6">
        <v>12103</v>
      </c>
      <c r="BJ4" s="6">
        <v>26715</v>
      </c>
      <c r="BK4" s="6">
        <v>12174</v>
      </c>
      <c r="BL4" s="6">
        <v>7113</v>
      </c>
      <c r="BM4" s="6">
        <v>459</v>
      </c>
      <c r="BN4" s="6">
        <v>18463</v>
      </c>
      <c r="BO4" s="6">
        <v>9521</v>
      </c>
      <c r="BP4" s="6">
        <v>1203</v>
      </c>
      <c r="BQ4" s="6">
        <v>154</v>
      </c>
      <c r="BR4" s="6">
        <v>1037</v>
      </c>
      <c r="BS4" s="6">
        <v>14499</v>
      </c>
      <c r="BT4" s="6">
        <v>791319</v>
      </c>
      <c r="BU4" s="6">
        <v>743769</v>
      </c>
      <c r="BV4" s="6">
        <v>9230</v>
      </c>
      <c r="BW4" s="6">
        <v>22499</v>
      </c>
      <c r="BX4" s="6">
        <v>9508</v>
      </c>
      <c r="BY4" s="6">
        <v>6995</v>
      </c>
      <c r="BZ4" s="6">
        <v>439</v>
      </c>
      <c r="CA4" s="6">
        <v>0</v>
      </c>
      <c r="CB4" s="6">
        <v>0</v>
      </c>
      <c r="CC4" s="6">
        <v>595473</v>
      </c>
      <c r="CD4" s="6">
        <v>564204</v>
      </c>
      <c r="CE4" s="6">
        <v>5547</v>
      </c>
      <c r="CF4" s="6">
        <v>14575</v>
      </c>
      <c r="CG4" s="6">
        <v>6235</v>
      </c>
      <c r="CH4" s="6">
        <v>5274</v>
      </c>
      <c r="CI4" s="6">
        <v>281</v>
      </c>
      <c r="CJ4" s="6">
        <v>0</v>
      </c>
      <c r="CK4" s="6">
        <v>0</v>
      </c>
      <c r="CL4" s="6">
        <v>605498</v>
      </c>
      <c r="CM4" s="6">
        <v>555012</v>
      </c>
      <c r="CN4" s="6">
        <v>8483</v>
      </c>
      <c r="CO4" s="6">
        <v>12827</v>
      </c>
      <c r="CP4" s="6">
        <v>7295</v>
      </c>
      <c r="CQ4" s="6">
        <v>1376</v>
      </c>
      <c r="CR4" s="6">
        <v>111</v>
      </c>
      <c r="CS4" s="6">
        <v>1247</v>
      </c>
      <c r="CT4" s="6">
        <v>19147</v>
      </c>
      <c r="CU4" s="6">
        <v>786630</v>
      </c>
      <c r="CV4" s="6">
        <v>712412</v>
      </c>
      <c r="CW4" s="6">
        <v>13749</v>
      </c>
      <c r="CX4" s="6">
        <v>25116</v>
      </c>
      <c r="CY4" s="6">
        <v>13594</v>
      </c>
      <c r="CZ4" s="6">
        <v>17604</v>
      </c>
      <c r="DA4" s="6">
        <v>741</v>
      </c>
      <c r="DB4" s="6">
        <v>605498</v>
      </c>
      <c r="DC4" s="6">
        <v>555012</v>
      </c>
      <c r="DD4" s="6">
        <v>8483</v>
      </c>
      <c r="DE4" s="6">
        <v>16430</v>
      </c>
      <c r="DF4" s="6">
        <v>9181</v>
      </c>
      <c r="DG4" s="6">
        <v>13042</v>
      </c>
      <c r="DH4" s="6">
        <v>454</v>
      </c>
    </row>
    <row r="5" spans="1:112" x14ac:dyDescent="0.25">
      <c r="A5" s="6">
        <v>3</v>
      </c>
      <c r="B5" s="6">
        <v>3</v>
      </c>
      <c r="C5" s="6">
        <v>318575</v>
      </c>
      <c r="D5" s="6">
        <v>218462</v>
      </c>
      <c r="E5" s="6">
        <v>92935</v>
      </c>
      <c r="F5" s="6">
        <v>365314</v>
      </c>
      <c r="G5" s="6">
        <v>263291</v>
      </c>
      <c r="H5" s="6">
        <v>96466</v>
      </c>
      <c r="I5" s="6">
        <v>285653</v>
      </c>
      <c r="J5" s="6">
        <v>197121</v>
      </c>
      <c r="K5" s="6">
        <v>88532</v>
      </c>
      <c r="L5" s="6">
        <v>287830</v>
      </c>
      <c r="M5" s="6">
        <v>215697</v>
      </c>
      <c r="N5" s="6">
        <v>72133</v>
      </c>
      <c r="O5" s="6">
        <v>289352</v>
      </c>
      <c r="P5" s="6">
        <v>202443</v>
      </c>
      <c r="Q5" s="6">
        <v>80334</v>
      </c>
      <c r="R5" s="6">
        <v>338490</v>
      </c>
      <c r="S5" s="6">
        <v>197886</v>
      </c>
      <c r="T5" s="6">
        <v>126438</v>
      </c>
      <c r="U5" s="6">
        <v>344689</v>
      </c>
      <c r="V5" s="6">
        <v>234701</v>
      </c>
      <c r="W5" s="6">
        <v>94161</v>
      </c>
      <c r="X5" s="6">
        <v>550035</v>
      </c>
      <c r="Y5" s="6">
        <v>354482</v>
      </c>
      <c r="Z5" s="6">
        <v>16517</v>
      </c>
      <c r="AA5" s="6">
        <v>154540</v>
      </c>
      <c r="AB5" s="6">
        <v>18480</v>
      </c>
      <c r="AC5" s="6">
        <v>5335</v>
      </c>
      <c r="AD5" s="6">
        <v>171</v>
      </c>
      <c r="AE5" s="6">
        <v>145814</v>
      </c>
      <c r="AF5" s="6">
        <v>15818</v>
      </c>
      <c r="AG5" s="6">
        <v>1347</v>
      </c>
      <c r="AH5" s="6">
        <v>171</v>
      </c>
      <c r="AI5" s="6">
        <v>2481</v>
      </c>
      <c r="AJ5" s="6">
        <v>0</v>
      </c>
      <c r="AK5" s="6">
        <v>765434</v>
      </c>
      <c r="AL5" s="6">
        <v>428219</v>
      </c>
      <c r="AM5" s="6">
        <v>45563</v>
      </c>
      <c r="AN5" s="6">
        <v>246163</v>
      </c>
      <c r="AO5" s="6">
        <v>44034</v>
      </c>
      <c r="AP5" s="6">
        <v>9765</v>
      </c>
      <c r="AQ5" s="6">
        <v>1233</v>
      </c>
      <c r="AR5" s="6">
        <v>0</v>
      </c>
      <c r="AS5" s="6">
        <v>0</v>
      </c>
      <c r="AT5" s="6">
        <v>544079</v>
      </c>
      <c r="AU5" s="6">
        <v>354280</v>
      </c>
      <c r="AV5" s="6">
        <v>15886</v>
      </c>
      <c r="AW5" s="6">
        <v>150657</v>
      </c>
      <c r="AX5" s="6">
        <v>16989</v>
      </c>
      <c r="AY5" s="6">
        <v>5424</v>
      </c>
      <c r="AZ5" s="6">
        <v>196</v>
      </c>
      <c r="BA5" s="6">
        <v>142167</v>
      </c>
      <c r="BB5" s="6">
        <v>14364</v>
      </c>
      <c r="BC5" s="6">
        <v>1194</v>
      </c>
      <c r="BD5" s="6">
        <v>196</v>
      </c>
      <c r="BE5" s="6">
        <v>2604</v>
      </c>
      <c r="BF5" s="6">
        <v>0</v>
      </c>
      <c r="BG5" s="6">
        <v>757634</v>
      </c>
      <c r="BH5" s="6">
        <v>427858</v>
      </c>
      <c r="BI5" s="6">
        <v>44356</v>
      </c>
      <c r="BJ5" s="6">
        <v>240721</v>
      </c>
      <c r="BK5" s="6">
        <v>42926</v>
      </c>
      <c r="BL5" s="6">
        <v>10338</v>
      </c>
      <c r="BM5" s="6">
        <v>1250</v>
      </c>
      <c r="BN5" s="6">
        <v>216078</v>
      </c>
      <c r="BO5" s="6">
        <v>35911</v>
      </c>
      <c r="BP5" s="6">
        <v>1263</v>
      </c>
      <c r="BQ5" s="6">
        <v>379</v>
      </c>
      <c r="BR5" s="6">
        <v>1801</v>
      </c>
      <c r="BS5" s="6">
        <v>30001</v>
      </c>
      <c r="BT5" s="6">
        <v>698335</v>
      </c>
      <c r="BU5" s="6">
        <v>422392</v>
      </c>
      <c r="BV5" s="6">
        <v>34629</v>
      </c>
      <c r="BW5" s="6">
        <v>210811</v>
      </c>
      <c r="BX5" s="6">
        <v>29414</v>
      </c>
      <c r="BY5" s="6">
        <v>7306</v>
      </c>
      <c r="BZ5" s="6">
        <v>1061</v>
      </c>
      <c r="CA5" s="6">
        <v>0</v>
      </c>
      <c r="CB5" s="6">
        <v>0</v>
      </c>
      <c r="CC5" s="6">
        <v>541070</v>
      </c>
      <c r="CD5" s="6">
        <v>351077</v>
      </c>
      <c r="CE5" s="6">
        <v>22345</v>
      </c>
      <c r="CF5" s="6">
        <v>142948</v>
      </c>
      <c r="CG5" s="6">
        <v>22801</v>
      </c>
      <c r="CH5" s="6">
        <v>5108</v>
      </c>
      <c r="CI5" s="6">
        <v>669</v>
      </c>
      <c r="CJ5" s="6">
        <v>0</v>
      </c>
      <c r="CK5" s="6">
        <v>0</v>
      </c>
      <c r="CL5" s="6">
        <v>612600</v>
      </c>
      <c r="CM5" s="6">
        <v>354234</v>
      </c>
      <c r="CN5" s="6">
        <v>36246</v>
      </c>
      <c r="CO5" s="6">
        <v>159954</v>
      </c>
      <c r="CP5" s="6">
        <v>34309</v>
      </c>
      <c r="CQ5" s="6">
        <v>1035</v>
      </c>
      <c r="CR5" s="6">
        <v>234</v>
      </c>
      <c r="CS5" s="6">
        <v>3031</v>
      </c>
      <c r="CT5" s="6">
        <v>23557</v>
      </c>
      <c r="CU5" s="6">
        <v>786630</v>
      </c>
      <c r="CV5" s="6">
        <v>418131</v>
      </c>
      <c r="CW5" s="6">
        <v>55380</v>
      </c>
      <c r="CX5" s="6">
        <v>252218</v>
      </c>
      <c r="CY5" s="6">
        <v>51575</v>
      </c>
      <c r="CZ5" s="6">
        <v>15136</v>
      </c>
      <c r="DA5" s="6">
        <v>1252</v>
      </c>
      <c r="DB5" s="6">
        <v>612600</v>
      </c>
      <c r="DC5" s="6">
        <v>354234</v>
      </c>
      <c r="DD5" s="6">
        <v>36246</v>
      </c>
      <c r="DE5" s="6">
        <v>173992</v>
      </c>
      <c r="DF5" s="6">
        <v>39398</v>
      </c>
      <c r="DG5" s="6">
        <v>11150</v>
      </c>
      <c r="DH5" s="6">
        <v>914</v>
      </c>
    </row>
    <row r="6" spans="1:112" x14ac:dyDescent="0.25">
      <c r="A6" s="6">
        <v>4</v>
      </c>
      <c r="B6" s="6">
        <v>4</v>
      </c>
      <c r="C6" s="6">
        <v>338232</v>
      </c>
      <c r="D6" s="6">
        <v>106914</v>
      </c>
      <c r="E6" s="6">
        <v>222909</v>
      </c>
      <c r="F6" s="6">
        <v>408037</v>
      </c>
      <c r="G6" s="6">
        <v>132450</v>
      </c>
      <c r="H6" s="6">
        <v>269242</v>
      </c>
      <c r="I6" s="6">
        <v>299071</v>
      </c>
      <c r="J6" s="6">
        <v>97271</v>
      </c>
      <c r="K6" s="6">
        <v>201800</v>
      </c>
      <c r="L6" s="6">
        <v>300862</v>
      </c>
      <c r="M6" s="6">
        <v>120951</v>
      </c>
      <c r="N6" s="6">
        <v>179911</v>
      </c>
      <c r="O6" s="6">
        <v>302384</v>
      </c>
      <c r="P6" s="6">
        <v>99842</v>
      </c>
      <c r="Q6" s="6">
        <v>193662</v>
      </c>
      <c r="R6" s="6">
        <v>357531</v>
      </c>
      <c r="S6" s="6">
        <v>86364</v>
      </c>
      <c r="T6" s="6">
        <v>254893</v>
      </c>
      <c r="U6" s="6">
        <v>361022</v>
      </c>
      <c r="V6" s="6">
        <v>107285</v>
      </c>
      <c r="W6" s="6">
        <v>236960</v>
      </c>
      <c r="X6" s="6">
        <v>571269</v>
      </c>
      <c r="Y6" s="6">
        <v>516821</v>
      </c>
      <c r="Z6" s="6">
        <v>9469</v>
      </c>
      <c r="AA6" s="6">
        <v>31890</v>
      </c>
      <c r="AB6" s="6">
        <v>8772</v>
      </c>
      <c r="AC6" s="6">
        <v>3882</v>
      </c>
      <c r="AD6" s="6">
        <v>147</v>
      </c>
      <c r="AE6" s="6">
        <v>28333</v>
      </c>
      <c r="AF6" s="6">
        <v>7578</v>
      </c>
      <c r="AG6" s="6">
        <v>973</v>
      </c>
      <c r="AH6" s="6">
        <v>147</v>
      </c>
      <c r="AI6" s="6">
        <v>989</v>
      </c>
      <c r="AJ6" s="6">
        <v>0</v>
      </c>
      <c r="AK6" s="6">
        <v>764913</v>
      </c>
      <c r="AL6" s="6">
        <v>672578</v>
      </c>
      <c r="AM6" s="6">
        <v>16877</v>
      </c>
      <c r="AN6" s="6">
        <v>49165</v>
      </c>
      <c r="AO6" s="6">
        <v>22196</v>
      </c>
      <c r="AP6" s="6">
        <v>6138</v>
      </c>
      <c r="AQ6" s="6">
        <v>826</v>
      </c>
      <c r="AR6" s="6">
        <v>0</v>
      </c>
      <c r="AS6" s="6">
        <v>0</v>
      </c>
      <c r="AT6" s="6">
        <v>567954</v>
      </c>
      <c r="AU6" s="6">
        <v>514958</v>
      </c>
      <c r="AV6" s="6">
        <v>8995</v>
      </c>
      <c r="AW6" s="6">
        <v>30354</v>
      </c>
      <c r="AX6" s="6">
        <v>8487</v>
      </c>
      <c r="AY6" s="6">
        <v>4815</v>
      </c>
      <c r="AZ6" s="6">
        <v>128</v>
      </c>
      <c r="BA6" s="6">
        <v>26957</v>
      </c>
      <c r="BB6" s="6">
        <v>7353</v>
      </c>
      <c r="BC6" s="6">
        <v>1002</v>
      </c>
      <c r="BD6" s="6">
        <v>128</v>
      </c>
      <c r="BE6" s="6">
        <v>876</v>
      </c>
      <c r="BF6" s="6">
        <v>0</v>
      </c>
      <c r="BG6" s="6">
        <v>760426</v>
      </c>
      <c r="BH6" s="6">
        <v>671204</v>
      </c>
      <c r="BI6" s="6">
        <v>16124</v>
      </c>
      <c r="BJ6" s="6">
        <v>46752</v>
      </c>
      <c r="BK6" s="6">
        <v>20697</v>
      </c>
      <c r="BL6" s="6">
        <v>7516</v>
      </c>
      <c r="BM6" s="6">
        <v>739</v>
      </c>
      <c r="BN6" s="6">
        <v>35459</v>
      </c>
      <c r="BO6" s="6">
        <v>16783</v>
      </c>
      <c r="BP6" s="6">
        <v>1152</v>
      </c>
      <c r="BQ6" s="6">
        <v>192</v>
      </c>
      <c r="BR6" s="6">
        <v>976</v>
      </c>
      <c r="BS6" s="6">
        <v>18537</v>
      </c>
      <c r="BT6" s="6">
        <v>743212</v>
      </c>
      <c r="BU6" s="6">
        <v>667700</v>
      </c>
      <c r="BV6" s="6">
        <v>12568</v>
      </c>
      <c r="BW6" s="6">
        <v>44579</v>
      </c>
      <c r="BX6" s="6">
        <v>14313</v>
      </c>
      <c r="BY6" s="6">
        <v>5184</v>
      </c>
      <c r="BZ6" s="6">
        <v>604</v>
      </c>
      <c r="CA6" s="6">
        <v>0</v>
      </c>
      <c r="CB6" s="6">
        <v>0</v>
      </c>
      <c r="CC6" s="6">
        <v>554599</v>
      </c>
      <c r="CD6" s="6">
        <v>504658</v>
      </c>
      <c r="CE6" s="6">
        <v>7466</v>
      </c>
      <c r="CF6" s="6">
        <v>30165</v>
      </c>
      <c r="CG6" s="6">
        <v>9243</v>
      </c>
      <c r="CH6" s="6">
        <v>3582</v>
      </c>
      <c r="CI6" s="6">
        <v>349</v>
      </c>
      <c r="CJ6" s="6">
        <v>0</v>
      </c>
      <c r="CK6" s="6">
        <v>0</v>
      </c>
      <c r="CL6" s="6">
        <v>598377</v>
      </c>
      <c r="CM6" s="6">
        <v>517513</v>
      </c>
      <c r="CN6" s="6">
        <v>12537</v>
      </c>
      <c r="CO6" s="6">
        <v>29898</v>
      </c>
      <c r="CP6" s="6">
        <v>17800</v>
      </c>
      <c r="CQ6" s="6">
        <v>980</v>
      </c>
      <c r="CR6" s="6">
        <v>170</v>
      </c>
      <c r="CS6" s="6">
        <v>1618</v>
      </c>
      <c r="CT6" s="6">
        <v>17861</v>
      </c>
      <c r="CU6" s="6">
        <v>786630</v>
      </c>
      <c r="CV6" s="6">
        <v>666106</v>
      </c>
      <c r="CW6" s="6">
        <v>20290</v>
      </c>
      <c r="CX6" s="6">
        <v>51449</v>
      </c>
      <c r="CY6" s="6">
        <v>30178</v>
      </c>
      <c r="CZ6" s="6">
        <v>14899</v>
      </c>
      <c r="DA6" s="6">
        <v>942</v>
      </c>
      <c r="DB6" s="6">
        <v>598377</v>
      </c>
      <c r="DC6" s="6">
        <v>517513</v>
      </c>
      <c r="DD6" s="6">
        <v>12537</v>
      </c>
      <c r="DE6" s="6">
        <v>34771</v>
      </c>
      <c r="DF6" s="6">
        <v>19992</v>
      </c>
      <c r="DG6" s="6">
        <v>10535</v>
      </c>
      <c r="DH6" s="6">
        <v>561</v>
      </c>
    </row>
    <row r="7" spans="1:112" x14ac:dyDescent="0.25">
      <c r="A7" s="6">
        <v>5</v>
      </c>
      <c r="B7" s="6">
        <v>5</v>
      </c>
      <c r="C7" s="6">
        <v>329913</v>
      </c>
      <c r="D7" s="6">
        <v>124421</v>
      </c>
      <c r="E7" s="6">
        <v>195916</v>
      </c>
      <c r="F7" s="6">
        <v>397861</v>
      </c>
      <c r="G7" s="6">
        <v>145614</v>
      </c>
      <c r="H7" s="6">
        <v>246062</v>
      </c>
      <c r="I7" s="6">
        <v>281960</v>
      </c>
      <c r="J7" s="6">
        <v>114770</v>
      </c>
      <c r="K7" s="6">
        <v>167190</v>
      </c>
      <c r="L7" s="6">
        <v>287664</v>
      </c>
      <c r="M7" s="6">
        <v>137791</v>
      </c>
      <c r="N7" s="6">
        <v>149873</v>
      </c>
      <c r="O7" s="6">
        <v>289604</v>
      </c>
      <c r="P7" s="6">
        <v>113341</v>
      </c>
      <c r="Q7" s="6">
        <v>166751</v>
      </c>
      <c r="R7" s="6">
        <v>357949</v>
      </c>
      <c r="S7" s="6">
        <v>109116</v>
      </c>
      <c r="T7" s="6">
        <v>229625</v>
      </c>
      <c r="U7" s="6">
        <v>364330</v>
      </c>
      <c r="V7" s="6">
        <v>129129</v>
      </c>
      <c r="W7" s="6">
        <v>216100</v>
      </c>
      <c r="X7" s="6">
        <v>593100</v>
      </c>
      <c r="Y7" s="6">
        <v>526626</v>
      </c>
      <c r="Z7" s="6">
        <v>31406</v>
      </c>
      <c r="AA7" s="6">
        <v>26553</v>
      </c>
      <c r="AB7" s="6">
        <v>4739</v>
      </c>
      <c r="AC7" s="6">
        <v>3530</v>
      </c>
      <c r="AD7" s="6">
        <v>122</v>
      </c>
      <c r="AE7" s="6">
        <v>23552</v>
      </c>
      <c r="AF7" s="6">
        <v>3650</v>
      </c>
      <c r="AG7" s="6">
        <v>1025</v>
      </c>
      <c r="AH7" s="6">
        <v>122</v>
      </c>
      <c r="AI7" s="6">
        <v>551</v>
      </c>
      <c r="AJ7" s="6">
        <v>0</v>
      </c>
      <c r="AK7" s="6">
        <v>777716</v>
      </c>
      <c r="AL7" s="6">
        <v>668430</v>
      </c>
      <c r="AM7" s="6">
        <v>52966</v>
      </c>
      <c r="AN7" s="6">
        <v>45809</v>
      </c>
      <c r="AO7" s="6">
        <v>11564</v>
      </c>
      <c r="AP7" s="6">
        <v>6572</v>
      </c>
      <c r="AQ7" s="6">
        <v>867</v>
      </c>
      <c r="AR7" s="6">
        <v>0</v>
      </c>
      <c r="AS7" s="6">
        <v>0</v>
      </c>
      <c r="AT7" s="6">
        <v>591893</v>
      </c>
      <c r="AU7" s="6">
        <v>526607</v>
      </c>
      <c r="AV7" s="6">
        <v>30399</v>
      </c>
      <c r="AW7" s="6">
        <v>26053</v>
      </c>
      <c r="AX7" s="6">
        <v>4573</v>
      </c>
      <c r="AY7" s="6">
        <v>3718</v>
      </c>
      <c r="AZ7" s="6">
        <v>99</v>
      </c>
      <c r="BA7" s="6">
        <v>23398</v>
      </c>
      <c r="BB7" s="6">
        <v>3543</v>
      </c>
      <c r="BC7" s="6">
        <v>981</v>
      </c>
      <c r="BD7" s="6">
        <v>99</v>
      </c>
      <c r="BE7" s="6">
        <v>714</v>
      </c>
      <c r="BF7" s="6">
        <v>0</v>
      </c>
      <c r="BG7" s="6">
        <v>776976</v>
      </c>
      <c r="BH7" s="6">
        <v>669447</v>
      </c>
      <c r="BI7" s="6">
        <v>51634</v>
      </c>
      <c r="BJ7" s="6">
        <v>45189</v>
      </c>
      <c r="BK7" s="6">
        <v>11561</v>
      </c>
      <c r="BL7" s="6">
        <v>6753</v>
      </c>
      <c r="BM7" s="6">
        <v>1002</v>
      </c>
      <c r="BN7" s="6">
        <v>30975</v>
      </c>
      <c r="BO7" s="6">
        <v>7940</v>
      </c>
      <c r="BP7" s="6">
        <v>1115</v>
      </c>
      <c r="BQ7" s="6">
        <v>300</v>
      </c>
      <c r="BR7" s="6">
        <v>798</v>
      </c>
      <c r="BS7" s="6">
        <v>14771</v>
      </c>
      <c r="BT7" s="6">
        <v>773836</v>
      </c>
      <c r="BU7" s="6">
        <v>678934</v>
      </c>
      <c r="BV7" s="6">
        <v>43746</v>
      </c>
      <c r="BW7" s="6">
        <v>40745</v>
      </c>
      <c r="BX7" s="6">
        <v>9000</v>
      </c>
      <c r="BY7" s="6">
        <v>6015</v>
      </c>
      <c r="BZ7" s="6">
        <v>569</v>
      </c>
      <c r="CA7" s="6">
        <v>0</v>
      </c>
      <c r="CB7" s="6">
        <v>0</v>
      </c>
      <c r="CC7" s="6">
        <v>587785</v>
      </c>
      <c r="CD7" s="6">
        <v>527398</v>
      </c>
      <c r="CE7" s="6">
        <v>26415</v>
      </c>
      <c r="CF7" s="6">
        <v>25445</v>
      </c>
      <c r="CG7" s="6">
        <v>6178</v>
      </c>
      <c r="CH7" s="6">
        <v>4177</v>
      </c>
      <c r="CI7" s="6">
        <v>360</v>
      </c>
      <c r="CJ7" s="6">
        <v>0</v>
      </c>
      <c r="CK7" s="6">
        <v>0</v>
      </c>
      <c r="CL7" s="6">
        <v>611712</v>
      </c>
      <c r="CM7" s="6">
        <v>525409</v>
      </c>
      <c r="CN7" s="6">
        <v>36508</v>
      </c>
      <c r="CO7" s="6">
        <v>22756</v>
      </c>
      <c r="CP7" s="6">
        <v>6414</v>
      </c>
      <c r="CQ7" s="6">
        <v>958</v>
      </c>
      <c r="CR7" s="6">
        <v>437</v>
      </c>
      <c r="CS7" s="6">
        <v>1381</v>
      </c>
      <c r="CT7" s="6">
        <v>17849</v>
      </c>
      <c r="CU7" s="6">
        <v>786630</v>
      </c>
      <c r="CV7" s="6">
        <v>658658</v>
      </c>
      <c r="CW7" s="6">
        <v>56619</v>
      </c>
      <c r="CX7" s="6">
        <v>44773</v>
      </c>
      <c r="CY7" s="6">
        <v>12208</v>
      </c>
      <c r="CZ7" s="6">
        <v>15235</v>
      </c>
      <c r="DA7" s="6">
        <v>1419</v>
      </c>
      <c r="DB7" s="6">
        <v>611712</v>
      </c>
      <c r="DC7" s="6">
        <v>525409</v>
      </c>
      <c r="DD7" s="6">
        <v>36508</v>
      </c>
      <c r="DE7" s="6">
        <v>29145</v>
      </c>
      <c r="DF7" s="6">
        <v>8451</v>
      </c>
      <c r="DG7" s="6">
        <v>11124</v>
      </c>
      <c r="DH7" s="6">
        <v>895</v>
      </c>
    </row>
    <row r="8" spans="1:112" x14ac:dyDescent="0.25">
      <c r="A8" s="6">
        <v>6</v>
      </c>
      <c r="B8" s="6">
        <v>6</v>
      </c>
      <c r="C8" s="6">
        <v>339415</v>
      </c>
      <c r="D8" s="6">
        <v>141979</v>
      </c>
      <c r="E8" s="6">
        <v>189413</v>
      </c>
      <c r="F8" s="6">
        <v>400190</v>
      </c>
      <c r="G8" s="6">
        <v>150889</v>
      </c>
      <c r="H8" s="6">
        <v>244161</v>
      </c>
      <c r="I8" s="6">
        <v>292542</v>
      </c>
      <c r="J8" s="6">
        <v>132088</v>
      </c>
      <c r="K8" s="6">
        <v>160454</v>
      </c>
      <c r="L8" s="6">
        <v>297094</v>
      </c>
      <c r="M8" s="6">
        <v>153893</v>
      </c>
      <c r="N8" s="6">
        <v>143201</v>
      </c>
      <c r="O8" s="6">
        <v>297421</v>
      </c>
      <c r="P8" s="6">
        <v>132022</v>
      </c>
      <c r="Q8" s="6">
        <v>156947</v>
      </c>
      <c r="R8" s="6">
        <v>371013</v>
      </c>
      <c r="S8" s="6">
        <v>138074</v>
      </c>
      <c r="T8" s="6">
        <v>213079</v>
      </c>
      <c r="U8" s="6">
        <v>379554</v>
      </c>
      <c r="V8" s="6">
        <v>146284</v>
      </c>
      <c r="W8" s="6">
        <v>218559</v>
      </c>
      <c r="X8" s="6">
        <v>629098</v>
      </c>
      <c r="Y8" s="6">
        <v>557785</v>
      </c>
      <c r="Z8" s="6">
        <v>14089</v>
      </c>
      <c r="AA8" s="6">
        <v>49526</v>
      </c>
      <c r="AB8" s="6">
        <v>3312</v>
      </c>
      <c r="AC8" s="6">
        <v>3647</v>
      </c>
      <c r="AD8" s="6">
        <v>23</v>
      </c>
      <c r="AE8" s="6">
        <v>45922</v>
      </c>
      <c r="AF8" s="6">
        <v>2417</v>
      </c>
      <c r="AG8" s="6">
        <v>1097</v>
      </c>
      <c r="AH8" s="6">
        <v>23</v>
      </c>
      <c r="AI8" s="6">
        <v>978</v>
      </c>
      <c r="AJ8" s="6">
        <v>0</v>
      </c>
      <c r="AK8" s="6">
        <v>792723</v>
      </c>
      <c r="AL8" s="6">
        <v>688424</v>
      </c>
      <c r="AM8" s="6">
        <v>22256</v>
      </c>
      <c r="AN8" s="6">
        <v>73958</v>
      </c>
      <c r="AO8" s="6">
        <v>7121</v>
      </c>
      <c r="AP8" s="6">
        <v>5703</v>
      </c>
      <c r="AQ8" s="6">
        <v>967</v>
      </c>
      <c r="AR8" s="6">
        <v>0</v>
      </c>
      <c r="AS8" s="6">
        <v>0</v>
      </c>
      <c r="AT8" s="6">
        <v>632020</v>
      </c>
      <c r="AU8" s="6">
        <v>561123</v>
      </c>
      <c r="AV8" s="6">
        <v>13487</v>
      </c>
      <c r="AW8" s="6">
        <v>49664</v>
      </c>
      <c r="AX8" s="6">
        <v>3577</v>
      </c>
      <c r="AY8" s="6">
        <v>3652</v>
      </c>
      <c r="AZ8" s="6">
        <v>16</v>
      </c>
      <c r="BA8" s="6">
        <v>46361</v>
      </c>
      <c r="BB8" s="6">
        <v>2598</v>
      </c>
      <c r="BC8" s="6">
        <v>1239</v>
      </c>
      <c r="BD8" s="6">
        <v>16</v>
      </c>
      <c r="BE8" s="6">
        <v>867</v>
      </c>
      <c r="BF8" s="6">
        <v>0</v>
      </c>
      <c r="BG8" s="6">
        <v>798188</v>
      </c>
      <c r="BH8" s="6">
        <v>693859</v>
      </c>
      <c r="BI8" s="6">
        <v>21782</v>
      </c>
      <c r="BJ8" s="6">
        <v>73965</v>
      </c>
      <c r="BK8" s="6">
        <v>7075</v>
      </c>
      <c r="BL8" s="6">
        <v>5811</v>
      </c>
      <c r="BM8" s="6">
        <v>697</v>
      </c>
      <c r="BN8" s="6">
        <v>60798</v>
      </c>
      <c r="BO8" s="6">
        <v>4305</v>
      </c>
      <c r="BP8" s="6">
        <v>1449</v>
      </c>
      <c r="BQ8" s="6">
        <v>28</v>
      </c>
      <c r="BR8" s="6">
        <v>499</v>
      </c>
      <c r="BS8" s="6">
        <v>15468</v>
      </c>
      <c r="BT8" s="6">
        <v>826864</v>
      </c>
      <c r="BU8" s="6">
        <v>727650</v>
      </c>
      <c r="BV8" s="6">
        <v>17332</v>
      </c>
      <c r="BW8" s="6">
        <v>73394</v>
      </c>
      <c r="BX8" s="6">
        <v>5781</v>
      </c>
      <c r="BY8" s="6">
        <v>5851</v>
      </c>
      <c r="BZ8" s="6">
        <v>500</v>
      </c>
      <c r="CA8" s="6">
        <v>0</v>
      </c>
      <c r="CB8" s="6">
        <v>0</v>
      </c>
      <c r="CC8" s="6">
        <v>649775</v>
      </c>
      <c r="CD8" s="6">
        <v>581630</v>
      </c>
      <c r="CE8" s="6">
        <v>11364</v>
      </c>
      <c r="CF8" s="6">
        <v>50131</v>
      </c>
      <c r="CG8" s="6">
        <v>4081</v>
      </c>
      <c r="CH8" s="6">
        <v>4173</v>
      </c>
      <c r="CI8" s="6">
        <v>312</v>
      </c>
      <c r="CJ8" s="6">
        <v>0</v>
      </c>
      <c r="CK8" s="6">
        <v>0</v>
      </c>
      <c r="CL8" s="6">
        <v>630924</v>
      </c>
      <c r="CM8" s="6">
        <v>544414</v>
      </c>
      <c r="CN8" s="6">
        <v>15115</v>
      </c>
      <c r="CO8" s="6">
        <v>45893</v>
      </c>
      <c r="CP8" s="6">
        <v>3505</v>
      </c>
      <c r="CQ8" s="6">
        <v>991</v>
      </c>
      <c r="CR8" s="6">
        <v>138</v>
      </c>
      <c r="CS8" s="6">
        <v>1349</v>
      </c>
      <c r="CT8" s="6">
        <v>19519</v>
      </c>
      <c r="CU8" s="6">
        <v>786629</v>
      </c>
      <c r="CV8" s="6">
        <v>663813</v>
      </c>
      <c r="CW8" s="6">
        <v>23346</v>
      </c>
      <c r="CX8" s="6">
        <v>73961</v>
      </c>
      <c r="CY8" s="6">
        <v>7324</v>
      </c>
      <c r="CZ8" s="6">
        <v>15404</v>
      </c>
      <c r="DA8" s="6">
        <v>726</v>
      </c>
      <c r="DB8" s="6">
        <v>630924</v>
      </c>
      <c r="DC8" s="6">
        <v>544414</v>
      </c>
      <c r="DD8" s="6">
        <v>15115</v>
      </c>
      <c r="DE8" s="6">
        <v>51868</v>
      </c>
      <c r="DF8" s="6">
        <v>5082</v>
      </c>
      <c r="DG8" s="6">
        <v>11236</v>
      </c>
      <c r="DH8" s="6">
        <v>483</v>
      </c>
    </row>
    <row r="9" spans="1:112" x14ac:dyDescent="0.25">
      <c r="A9" s="6">
        <v>7</v>
      </c>
      <c r="B9" s="6">
        <v>7</v>
      </c>
      <c r="C9" s="6">
        <v>336018</v>
      </c>
      <c r="D9" s="6">
        <v>136230</v>
      </c>
      <c r="E9" s="6">
        <v>190892</v>
      </c>
      <c r="F9" s="6">
        <v>403312</v>
      </c>
      <c r="G9" s="6">
        <v>161699</v>
      </c>
      <c r="H9" s="6">
        <v>235675</v>
      </c>
      <c r="I9" s="6">
        <v>291782</v>
      </c>
      <c r="J9" s="6">
        <v>128232</v>
      </c>
      <c r="K9" s="6">
        <v>163550</v>
      </c>
      <c r="L9" s="6">
        <v>296384</v>
      </c>
      <c r="M9" s="6">
        <v>143523</v>
      </c>
      <c r="N9" s="6">
        <v>152861</v>
      </c>
      <c r="O9" s="6">
        <v>297231</v>
      </c>
      <c r="P9" s="6">
        <v>125851</v>
      </c>
      <c r="Q9" s="6">
        <v>161711</v>
      </c>
      <c r="R9" s="6">
        <v>360317</v>
      </c>
      <c r="S9" s="6">
        <v>118116</v>
      </c>
      <c r="T9" s="6">
        <v>221876</v>
      </c>
      <c r="U9" s="6">
        <v>366775</v>
      </c>
      <c r="V9" s="6">
        <v>140716</v>
      </c>
      <c r="W9" s="6">
        <v>208895</v>
      </c>
      <c r="X9" s="6">
        <v>596979</v>
      </c>
      <c r="Y9" s="6">
        <v>546819</v>
      </c>
      <c r="Z9" s="6">
        <v>7270</v>
      </c>
      <c r="AA9" s="6">
        <v>32313</v>
      </c>
      <c r="AB9" s="6">
        <v>6427</v>
      </c>
      <c r="AC9" s="6">
        <v>3547</v>
      </c>
      <c r="AD9" s="6">
        <v>55</v>
      </c>
      <c r="AE9" s="6">
        <v>28245</v>
      </c>
      <c r="AF9" s="6">
        <v>5256</v>
      </c>
      <c r="AG9" s="6">
        <v>755</v>
      </c>
      <c r="AH9" s="6">
        <v>55</v>
      </c>
      <c r="AI9" s="6">
        <v>785</v>
      </c>
      <c r="AJ9" s="6">
        <v>0</v>
      </c>
      <c r="AK9" s="6">
        <v>779869</v>
      </c>
      <c r="AL9" s="6">
        <v>694922</v>
      </c>
      <c r="AM9" s="6">
        <v>14633</v>
      </c>
      <c r="AN9" s="6">
        <v>51687</v>
      </c>
      <c r="AO9" s="6">
        <v>14453</v>
      </c>
      <c r="AP9" s="6">
        <v>5961</v>
      </c>
      <c r="AQ9" s="6">
        <v>270</v>
      </c>
      <c r="AR9" s="6">
        <v>0</v>
      </c>
      <c r="AS9" s="6">
        <v>0</v>
      </c>
      <c r="AT9" s="6">
        <v>596587</v>
      </c>
      <c r="AU9" s="6">
        <v>547400</v>
      </c>
      <c r="AV9" s="6">
        <v>7105</v>
      </c>
      <c r="AW9" s="6">
        <v>32033</v>
      </c>
      <c r="AX9" s="6">
        <v>6026</v>
      </c>
      <c r="AY9" s="6">
        <v>3399</v>
      </c>
      <c r="AZ9" s="6">
        <v>83</v>
      </c>
      <c r="BA9" s="6">
        <v>28439</v>
      </c>
      <c r="BB9" s="6">
        <v>4925</v>
      </c>
      <c r="BC9" s="6">
        <v>916</v>
      </c>
      <c r="BD9" s="6">
        <v>83</v>
      </c>
      <c r="BE9" s="6">
        <v>657</v>
      </c>
      <c r="BF9" s="6">
        <v>0</v>
      </c>
      <c r="BG9" s="6">
        <v>781041</v>
      </c>
      <c r="BH9" s="6">
        <v>697454</v>
      </c>
      <c r="BI9" s="6">
        <v>14689</v>
      </c>
      <c r="BJ9" s="6">
        <v>51100</v>
      </c>
      <c r="BK9" s="6">
        <v>13297</v>
      </c>
      <c r="BL9" s="6">
        <v>5636</v>
      </c>
      <c r="BM9" s="6">
        <v>387</v>
      </c>
      <c r="BN9" s="6">
        <v>39012</v>
      </c>
      <c r="BO9" s="6">
        <v>9964</v>
      </c>
      <c r="BP9" s="6">
        <v>1133</v>
      </c>
      <c r="BQ9" s="6">
        <v>111</v>
      </c>
      <c r="BR9" s="6">
        <v>1217</v>
      </c>
      <c r="BS9" s="6">
        <v>17462</v>
      </c>
      <c r="BT9" s="6">
        <v>778290</v>
      </c>
      <c r="BU9" s="6">
        <v>705277</v>
      </c>
      <c r="BV9" s="6">
        <v>11193</v>
      </c>
      <c r="BW9" s="6">
        <v>46660</v>
      </c>
      <c r="BX9" s="6">
        <v>10822</v>
      </c>
      <c r="BY9" s="6">
        <v>5622</v>
      </c>
      <c r="BZ9" s="6">
        <v>531</v>
      </c>
      <c r="CA9" s="6">
        <v>0</v>
      </c>
      <c r="CB9" s="6">
        <v>0</v>
      </c>
      <c r="CC9" s="6">
        <v>593708</v>
      </c>
      <c r="CD9" s="6">
        <v>547029</v>
      </c>
      <c r="CE9" s="6">
        <v>6794</v>
      </c>
      <c r="CF9" s="6">
        <v>29362</v>
      </c>
      <c r="CG9" s="6">
        <v>7255</v>
      </c>
      <c r="CH9" s="6">
        <v>3917</v>
      </c>
      <c r="CI9" s="6">
        <v>323</v>
      </c>
      <c r="CJ9" s="6">
        <v>0</v>
      </c>
      <c r="CK9" s="6">
        <v>0</v>
      </c>
      <c r="CL9" s="6">
        <v>613931</v>
      </c>
      <c r="CM9" s="6">
        <v>538463</v>
      </c>
      <c r="CN9" s="6">
        <v>11749</v>
      </c>
      <c r="CO9" s="6">
        <v>30612</v>
      </c>
      <c r="CP9" s="6">
        <v>9646</v>
      </c>
      <c r="CQ9" s="6">
        <v>983</v>
      </c>
      <c r="CR9" s="6">
        <v>169</v>
      </c>
      <c r="CS9" s="6">
        <v>1643</v>
      </c>
      <c r="CT9" s="6">
        <v>20666</v>
      </c>
      <c r="CU9" s="6">
        <v>786630</v>
      </c>
      <c r="CV9" s="6">
        <v>674595</v>
      </c>
      <c r="CW9" s="6">
        <v>18731</v>
      </c>
      <c r="CX9" s="6">
        <v>55770</v>
      </c>
      <c r="CY9" s="6">
        <v>17073</v>
      </c>
      <c r="CZ9" s="6">
        <v>16294</v>
      </c>
      <c r="DA9" s="6">
        <v>792</v>
      </c>
      <c r="DB9" s="6">
        <v>613931</v>
      </c>
      <c r="DC9" s="6">
        <v>538463</v>
      </c>
      <c r="DD9" s="6">
        <v>11749</v>
      </c>
      <c r="DE9" s="6">
        <v>36404</v>
      </c>
      <c r="DF9" s="6">
        <v>11786</v>
      </c>
      <c r="DG9" s="6">
        <v>11822</v>
      </c>
      <c r="DH9" s="6">
        <v>529</v>
      </c>
    </row>
    <row r="10" spans="1:112" x14ac:dyDescent="0.25">
      <c r="A10" s="6">
        <v>8</v>
      </c>
      <c r="B10" s="6">
        <v>8</v>
      </c>
      <c r="C10" s="6">
        <v>331302</v>
      </c>
      <c r="D10" s="6">
        <v>120702</v>
      </c>
      <c r="E10" s="6">
        <v>203034</v>
      </c>
      <c r="F10" s="6">
        <v>393513</v>
      </c>
      <c r="G10" s="6">
        <v>149076</v>
      </c>
      <c r="H10" s="6">
        <v>238733</v>
      </c>
      <c r="I10" s="6">
        <v>284909</v>
      </c>
      <c r="J10" s="6">
        <v>111024</v>
      </c>
      <c r="K10" s="6">
        <v>173885</v>
      </c>
      <c r="L10" s="6">
        <v>290029</v>
      </c>
      <c r="M10" s="6">
        <v>125986</v>
      </c>
      <c r="N10" s="6">
        <v>164043</v>
      </c>
      <c r="O10" s="6">
        <v>290555</v>
      </c>
      <c r="P10" s="6">
        <v>108596</v>
      </c>
      <c r="Q10" s="6">
        <v>173009</v>
      </c>
      <c r="R10" s="6">
        <v>361486</v>
      </c>
      <c r="S10" s="6">
        <v>101406</v>
      </c>
      <c r="T10" s="6">
        <v>245175</v>
      </c>
      <c r="U10" s="6">
        <v>367169</v>
      </c>
      <c r="V10" s="6">
        <v>128994</v>
      </c>
      <c r="W10" s="6">
        <v>222789</v>
      </c>
      <c r="X10" s="6">
        <v>568767</v>
      </c>
      <c r="Y10" s="6">
        <v>476296</v>
      </c>
      <c r="Z10" s="6">
        <v>9282</v>
      </c>
      <c r="AA10" s="6">
        <v>68934</v>
      </c>
      <c r="AB10" s="6">
        <v>9874</v>
      </c>
      <c r="AC10" s="6">
        <v>3634</v>
      </c>
      <c r="AD10" s="6">
        <v>176</v>
      </c>
      <c r="AE10" s="6">
        <v>64290</v>
      </c>
      <c r="AF10" s="6">
        <v>8624</v>
      </c>
      <c r="AG10" s="6">
        <v>917</v>
      </c>
      <c r="AH10" s="6">
        <v>176</v>
      </c>
      <c r="AI10" s="6">
        <v>1188</v>
      </c>
      <c r="AJ10" s="6">
        <v>0</v>
      </c>
      <c r="AK10" s="6">
        <v>769224</v>
      </c>
      <c r="AL10" s="6">
        <v>607053</v>
      </c>
      <c r="AM10" s="6">
        <v>27535</v>
      </c>
      <c r="AN10" s="6">
        <v>106811</v>
      </c>
      <c r="AO10" s="6">
        <v>24053</v>
      </c>
      <c r="AP10" s="6">
        <v>6327</v>
      </c>
      <c r="AQ10" s="6">
        <v>1076</v>
      </c>
      <c r="AR10" s="6">
        <v>0</v>
      </c>
      <c r="AS10" s="6">
        <v>0</v>
      </c>
      <c r="AT10" s="6">
        <v>566996</v>
      </c>
      <c r="AU10" s="6">
        <v>476652</v>
      </c>
      <c r="AV10" s="6">
        <v>9721</v>
      </c>
      <c r="AW10" s="6">
        <v>67267</v>
      </c>
      <c r="AX10" s="6">
        <v>9175</v>
      </c>
      <c r="AY10" s="6">
        <v>3287</v>
      </c>
      <c r="AZ10" s="6">
        <v>200</v>
      </c>
      <c r="BA10" s="6">
        <v>62982</v>
      </c>
      <c r="BB10" s="6">
        <v>7994</v>
      </c>
      <c r="BC10" s="6">
        <v>875</v>
      </c>
      <c r="BD10" s="6">
        <v>200</v>
      </c>
      <c r="BE10" s="6">
        <v>1088</v>
      </c>
      <c r="BF10" s="6">
        <v>0</v>
      </c>
      <c r="BG10" s="6">
        <v>767486</v>
      </c>
      <c r="BH10" s="6">
        <v>608729</v>
      </c>
      <c r="BI10" s="6">
        <v>26372</v>
      </c>
      <c r="BJ10" s="6">
        <v>105486</v>
      </c>
      <c r="BK10" s="6">
        <v>23876</v>
      </c>
      <c r="BL10" s="6">
        <v>5847</v>
      </c>
      <c r="BM10" s="6">
        <v>731</v>
      </c>
      <c r="BN10" s="6">
        <v>90932</v>
      </c>
      <c r="BO10" s="6">
        <v>18933</v>
      </c>
      <c r="BP10" s="6">
        <v>1070</v>
      </c>
      <c r="BQ10" s="6">
        <v>353</v>
      </c>
      <c r="BR10" s="6">
        <v>1186</v>
      </c>
      <c r="BS10" s="6">
        <v>19914</v>
      </c>
      <c r="BT10" s="6">
        <v>757341</v>
      </c>
      <c r="BU10" s="6">
        <v>621819</v>
      </c>
      <c r="BV10" s="6">
        <v>23055</v>
      </c>
      <c r="BW10" s="6">
        <v>93076</v>
      </c>
      <c r="BX10" s="6">
        <v>15908</v>
      </c>
      <c r="BY10" s="6">
        <v>5231</v>
      </c>
      <c r="BZ10" s="6">
        <v>949</v>
      </c>
      <c r="CA10" s="6">
        <v>0</v>
      </c>
      <c r="CB10" s="6">
        <v>0</v>
      </c>
      <c r="CC10" s="6">
        <v>567731</v>
      </c>
      <c r="CD10" s="6">
        <v>479809</v>
      </c>
      <c r="CE10" s="6">
        <v>13870</v>
      </c>
      <c r="CF10" s="6">
        <v>60356</v>
      </c>
      <c r="CG10" s="6">
        <v>11037</v>
      </c>
      <c r="CH10" s="6">
        <v>3712</v>
      </c>
      <c r="CI10" s="6">
        <v>540</v>
      </c>
      <c r="CJ10" s="6">
        <v>0</v>
      </c>
      <c r="CK10" s="6">
        <v>0</v>
      </c>
      <c r="CL10" s="6">
        <v>602499</v>
      </c>
      <c r="CM10" s="6">
        <v>467208</v>
      </c>
      <c r="CN10" s="6">
        <v>23895</v>
      </c>
      <c r="CO10" s="6">
        <v>69867</v>
      </c>
      <c r="CP10" s="6">
        <v>18010</v>
      </c>
      <c r="CQ10" s="6">
        <v>1038</v>
      </c>
      <c r="CR10" s="6">
        <v>488</v>
      </c>
      <c r="CS10" s="6">
        <v>2075</v>
      </c>
      <c r="CT10" s="6">
        <v>19918</v>
      </c>
      <c r="CU10" s="6">
        <v>786630</v>
      </c>
      <c r="CV10" s="6">
        <v>587070</v>
      </c>
      <c r="CW10" s="6">
        <v>38971</v>
      </c>
      <c r="CX10" s="6">
        <v>114157</v>
      </c>
      <c r="CY10" s="6">
        <v>28804</v>
      </c>
      <c r="CZ10" s="6">
        <v>16696</v>
      </c>
      <c r="DA10" s="6">
        <v>1399</v>
      </c>
      <c r="DB10" s="6">
        <v>602499</v>
      </c>
      <c r="DC10" s="6">
        <v>467208</v>
      </c>
      <c r="DD10" s="6">
        <v>23895</v>
      </c>
      <c r="DE10" s="6">
        <v>77134</v>
      </c>
      <c r="DF10" s="6">
        <v>20801</v>
      </c>
      <c r="DG10" s="6">
        <v>12125</v>
      </c>
      <c r="DH10" s="6">
        <v>927</v>
      </c>
    </row>
    <row r="11" spans="1:112" x14ac:dyDescent="0.25">
      <c r="A11" s="6">
        <v>9</v>
      </c>
      <c r="B11" s="6">
        <v>9</v>
      </c>
      <c r="C11" s="6">
        <v>331850</v>
      </c>
      <c r="D11" s="6">
        <v>159619</v>
      </c>
      <c r="E11" s="6">
        <v>162739</v>
      </c>
      <c r="F11" s="6">
        <v>388982</v>
      </c>
      <c r="G11" s="6">
        <v>182466</v>
      </c>
      <c r="H11" s="6">
        <v>199871</v>
      </c>
      <c r="I11" s="6">
        <v>286090</v>
      </c>
      <c r="J11" s="6">
        <v>146433</v>
      </c>
      <c r="K11" s="6">
        <v>139657</v>
      </c>
      <c r="L11" s="6">
        <v>288596</v>
      </c>
      <c r="M11" s="6">
        <v>167679</v>
      </c>
      <c r="N11" s="6">
        <v>120917</v>
      </c>
      <c r="O11" s="6">
        <v>290795</v>
      </c>
      <c r="P11" s="6">
        <v>144134</v>
      </c>
      <c r="Q11" s="6">
        <v>136092</v>
      </c>
      <c r="R11" s="6">
        <v>364908</v>
      </c>
      <c r="S11" s="6">
        <v>146463</v>
      </c>
      <c r="T11" s="6">
        <v>199911</v>
      </c>
      <c r="U11" s="6">
        <v>372338</v>
      </c>
      <c r="V11" s="6">
        <v>172076</v>
      </c>
      <c r="W11" s="6">
        <v>179637</v>
      </c>
      <c r="X11" s="6">
        <v>598718</v>
      </c>
      <c r="Y11" s="6">
        <v>485298</v>
      </c>
      <c r="Z11" s="6">
        <v>32210</v>
      </c>
      <c r="AA11" s="6">
        <v>71529</v>
      </c>
      <c r="AB11" s="6">
        <v>5073</v>
      </c>
      <c r="AC11" s="6">
        <v>4001</v>
      </c>
      <c r="AD11" s="6">
        <v>193</v>
      </c>
      <c r="AE11" s="6">
        <v>67108</v>
      </c>
      <c r="AF11" s="6">
        <v>4125</v>
      </c>
      <c r="AG11" s="6">
        <v>1453</v>
      </c>
      <c r="AH11" s="6">
        <v>193</v>
      </c>
      <c r="AI11" s="6">
        <v>773</v>
      </c>
      <c r="AJ11" s="6">
        <v>0</v>
      </c>
      <c r="AK11" s="6">
        <v>784469</v>
      </c>
      <c r="AL11" s="6">
        <v>605395</v>
      </c>
      <c r="AM11" s="6">
        <v>54849</v>
      </c>
      <c r="AN11" s="6">
        <v>110424</v>
      </c>
      <c r="AO11" s="6">
        <v>13016</v>
      </c>
      <c r="AP11" s="6">
        <v>7586</v>
      </c>
      <c r="AQ11" s="6">
        <v>845</v>
      </c>
      <c r="AR11" s="6">
        <v>0</v>
      </c>
      <c r="AS11" s="6">
        <v>0</v>
      </c>
      <c r="AT11" s="6">
        <v>599551</v>
      </c>
      <c r="AU11" s="6">
        <v>487081</v>
      </c>
      <c r="AV11" s="6">
        <v>31603</v>
      </c>
      <c r="AW11" s="6">
        <v>71051</v>
      </c>
      <c r="AX11" s="6">
        <v>5178</v>
      </c>
      <c r="AY11" s="6">
        <v>4031</v>
      </c>
      <c r="AZ11" s="6">
        <v>181</v>
      </c>
      <c r="BA11" s="6">
        <v>66577</v>
      </c>
      <c r="BB11" s="6">
        <v>4241</v>
      </c>
      <c r="BC11" s="6">
        <v>1474</v>
      </c>
      <c r="BD11" s="6">
        <v>181</v>
      </c>
      <c r="BE11" s="6">
        <v>758</v>
      </c>
      <c r="BF11" s="6">
        <v>0</v>
      </c>
      <c r="BG11" s="6">
        <v>786907</v>
      </c>
      <c r="BH11" s="6">
        <v>609200</v>
      </c>
      <c r="BI11" s="6">
        <v>54301</v>
      </c>
      <c r="BJ11" s="6">
        <v>109864</v>
      </c>
      <c r="BK11" s="6">
        <v>13165</v>
      </c>
      <c r="BL11" s="6">
        <v>7463</v>
      </c>
      <c r="BM11" s="6">
        <v>674</v>
      </c>
      <c r="BN11" s="6">
        <v>91334</v>
      </c>
      <c r="BO11" s="6">
        <v>8957</v>
      </c>
      <c r="BP11" s="6">
        <v>1819</v>
      </c>
      <c r="BQ11" s="6">
        <v>170</v>
      </c>
      <c r="BR11" s="6">
        <v>1441</v>
      </c>
      <c r="BS11" s="6">
        <v>19686</v>
      </c>
      <c r="BT11" s="6">
        <v>802350</v>
      </c>
      <c r="BU11" s="6">
        <v>634957</v>
      </c>
      <c r="BV11" s="6">
        <v>48310</v>
      </c>
      <c r="BW11" s="6">
        <v>106095</v>
      </c>
      <c r="BX11" s="6">
        <v>11342</v>
      </c>
      <c r="BY11" s="6">
        <v>6958</v>
      </c>
      <c r="BZ11" s="6">
        <v>558</v>
      </c>
      <c r="CA11" s="6">
        <v>0</v>
      </c>
      <c r="CB11" s="6">
        <v>0</v>
      </c>
      <c r="CC11" s="6">
        <v>611443</v>
      </c>
      <c r="CD11" s="6">
        <v>502527</v>
      </c>
      <c r="CE11" s="6">
        <v>28490</v>
      </c>
      <c r="CF11" s="6">
        <v>69723</v>
      </c>
      <c r="CG11" s="6">
        <v>8004</v>
      </c>
      <c r="CH11" s="6">
        <v>4922</v>
      </c>
      <c r="CI11" s="6">
        <v>366</v>
      </c>
      <c r="CJ11" s="6">
        <v>0</v>
      </c>
      <c r="CK11" s="6">
        <v>0</v>
      </c>
      <c r="CL11" s="6">
        <v>614128</v>
      </c>
      <c r="CM11" s="6">
        <v>478143</v>
      </c>
      <c r="CN11" s="6">
        <v>36404</v>
      </c>
      <c r="CO11" s="6">
        <v>68738</v>
      </c>
      <c r="CP11" s="6">
        <v>7485</v>
      </c>
      <c r="CQ11" s="6">
        <v>1127</v>
      </c>
      <c r="CR11" s="6">
        <v>142</v>
      </c>
      <c r="CS11" s="6">
        <v>1857</v>
      </c>
      <c r="CT11" s="6">
        <v>20232</v>
      </c>
      <c r="CU11" s="6">
        <v>786630</v>
      </c>
      <c r="CV11" s="6">
        <v>587019</v>
      </c>
      <c r="CW11" s="6">
        <v>57477</v>
      </c>
      <c r="CX11" s="6">
        <v>114376</v>
      </c>
      <c r="CY11" s="6">
        <v>13352</v>
      </c>
      <c r="CZ11" s="6">
        <v>16491</v>
      </c>
      <c r="DA11" s="6">
        <v>686</v>
      </c>
      <c r="DB11" s="6">
        <v>614128</v>
      </c>
      <c r="DC11" s="6">
        <v>478143</v>
      </c>
      <c r="DD11" s="6">
        <v>36404</v>
      </c>
      <c r="DE11" s="6">
        <v>77154</v>
      </c>
      <c r="DF11" s="6">
        <v>9741</v>
      </c>
      <c r="DG11" s="6">
        <v>12074</v>
      </c>
      <c r="DH11" s="6">
        <v>455</v>
      </c>
    </row>
    <row r="12" spans="1:112" x14ac:dyDescent="0.25">
      <c r="A12" s="6">
        <v>10</v>
      </c>
      <c r="B12" s="6">
        <v>10</v>
      </c>
      <c r="C12" s="6">
        <v>338624</v>
      </c>
      <c r="D12" s="6">
        <v>153465</v>
      </c>
      <c r="E12" s="6">
        <v>176746</v>
      </c>
      <c r="F12" s="6">
        <v>391719</v>
      </c>
      <c r="G12" s="6">
        <v>185649</v>
      </c>
      <c r="H12" s="6">
        <v>199435</v>
      </c>
      <c r="I12" s="6">
        <v>297194</v>
      </c>
      <c r="J12" s="6">
        <v>139759</v>
      </c>
      <c r="K12" s="6">
        <v>157435</v>
      </c>
      <c r="L12" s="6">
        <v>300003</v>
      </c>
      <c r="M12" s="6">
        <v>160178</v>
      </c>
      <c r="N12" s="6">
        <v>139825</v>
      </c>
      <c r="O12" s="6">
        <v>301157</v>
      </c>
      <c r="P12" s="6">
        <v>136347</v>
      </c>
      <c r="Q12" s="6">
        <v>155570</v>
      </c>
      <c r="R12" s="6">
        <v>368787</v>
      </c>
      <c r="S12" s="6">
        <v>132949</v>
      </c>
      <c r="T12" s="6">
        <v>219746</v>
      </c>
      <c r="U12" s="6">
        <v>373039</v>
      </c>
      <c r="V12" s="6">
        <v>166482</v>
      </c>
      <c r="W12" s="6">
        <v>189189</v>
      </c>
      <c r="X12" s="6">
        <v>592564</v>
      </c>
      <c r="Y12" s="6">
        <v>463334</v>
      </c>
      <c r="Z12" s="6">
        <v>10970</v>
      </c>
      <c r="AA12" s="6">
        <v>102388</v>
      </c>
      <c r="AB12" s="6">
        <v>9881</v>
      </c>
      <c r="AC12" s="6">
        <v>4803</v>
      </c>
      <c r="AD12" s="6">
        <v>184</v>
      </c>
      <c r="AE12" s="6">
        <v>96455</v>
      </c>
      <c r="AF12" s="6">
        <v>8065</v>
      </c>
      <c r="AG12" s="6">
        <v>1068</v>
      </c>
      <c r="AH12" s="6">
        <v>184</v>
      </c>
      <c r="AI12" s="6">
        <v>1767</v>
      </c>
      <c r="AJ12" s="6">
        <v>0</v>
      </c>
      <c r="AK12" s="6">
        <v>779147</v>
      </c>
      <c r="AL12" s="6">
        <v>578485</v>
      </c>
      <c r="AM12" s="6">
        <v>23424</v>
      </c>
      <c r="AN12" s="6">
        <v>149393</v>
      </c>
      <c r="AO12" s="6">
        <v>23144</v>
      </c>
      <c r="AP12" s="6">
        <v>7956</v>
      </c>
      <c r="AQ12" s="6">
        <v>1353</v>
      </c>
      <c r="AR12" s="6">
        <v>0</v>
      </c>
      <c r="AS12" s="6">
        <v>0</v>
      </c>
      <c r="AT12" s="6">
        <v>592341</v>
      </c>
      <c r="AU12" s="6">
        <v>464578</v>
      </c>
      <c r="AV12" s="6">
        <v>10608</v>
      </c>
      <c r="AW12" s="6">
        <v>102166</v>
      </c>
      <c r="AX12" s="6">
        <v>9463</v>
      </c>
      <c r="AY12" s="6">
        <v>4589</v>
      </c>
      <c r="AZ12" s="6">
        <v>129</v>
      </c>
      <c r="BA12" s="6">
        <v>96878</v>
      </c>
      <c r="BB12" s="6">
        <v>7811</v>
      </c>
      <c r="BC12" s="6">
        <v>1015</v>
      </c>
      <c r="BD12" s="6">
        <v>129</v>
      </c>
      <c r="BE12" s="6">
        <v>1630</v>
      </c>
      <c r="BF12" s="6">
        <v>0</v>
      </c>
      <c r="BG12" s="6">
        <v>779316</v>
      </c>
      <c r="BH12" s="6">
        <v>581055</v>
      </c>
      <c r="BI12" s="6">
        <v>22275</v>
      </c>
      <c r="BJ12" s="6">
        <v>149105</v>
      </c>
      <c r="BK12" s="6">
        <v>22545</v>
      </c>
      <c r="BL12" s="6">
        <v>7644</v>
      </c>
      <c r="BM12" s="6">
        <v>1205</v>
      </c>
      <c r="BN12" s="6">
        <v>130328</v>
      </c>
      <c r="BO12" s="6">
        <v>16643</v>
      </c>
      <c r="BP12" s="6">
        <v>1454</v>
      </c>
      <c r="BQ12" s="6">
        <v>185</v>
      </c>
      <c r="BR12" s="6">
        <v>1721</v>
      </c>
      <c r="BS12" s="6">
        <v>25647</v>
      </c>
      <c r="BT12" s="6">
        <v>780133</v>
      </c>
      <c r="BU12" s="6">
        <v>592888</v>
      </c>
      <c r="BV12" s="6">
        <v>17677</v>
      </c>
      <c r="BW12" s="6">
        <v>146728</v>
      </c>
      <c r="BX12" s="6">
        <v>19052</v>
      </c>
      <c r="BY12" s="6">
        <v>7128</v>
      </c>
      <c r="BZ12" s="6">
        <v>900</v>
      </c>
      <c r="CA12" s="6">
        <v>0</v>
      </c>
      <c r="CB12" s="6">
        <v>0</v>
      </c>
      <c r="CC12" s="6">
        <v>601831</v>
      </c>
      <c r="CD12" s="6">
        <v>472056</v>
      </c>
      <c r="CE12" s="6">
        <v>11163</v>
      </c>
      <c r="CF12" s="6">
        <v>101818</v>
      </c>
      <c r="CG12" s="6">
        <v>13463</v>
      </c>
      <c r="CH12" s="6">
        <v>5114</v>
      </c>
      <c r="CI12" s="6">
        <v>544</v>
      </c>
      <c r="CJ12" s="6">
        <v>0</v>
      </c>
      <c r="CK12" s="6">
        <v>0</v>
      </c>
      <c r="CL12" s="6">
        <v>616057</v>
      </c>
      <c r="CM12" s="6">
        <v>452896</v>
      </c>
      <c r="CN12" s="6">
        <v>19283</v>
      </c>
      <c r="CO12" s="6">
        <v>100859</v>
      </c>
      <c r="CP12" s="6">
        <v>15141</v>
      </c>
      <c r="CQ12" s="6">
        <v>1217</v>
      </c>
      <c r="CR12" s="6">
        <v>294</v>
      </c>
      <c r="CS12" s="6">
        <v>2451</v>
      </c>
      <c r="CT12" s="6">
        <v>23916</v>
      </c>
      <c r="CU12" s="6">
        <v>786630</v>
      </c>
      <c r="CV12" s="6">
        <v>556510</v>
      </c>
      <c r="CW12" s="6">
        <v>29651</v>
      </c>
      <c r="CX12" s="6">
        <v>156098</v>
      </c>
      <c r="CY12" s="6">
        <v>26426</v>
      </c>
      <c r="CZ12" s="6">
        <v>17940</v>
      </c>
      <c r="DA12" s="6">
        <v>1437</v>
      </c>
      <c r="DB12" s="6">
        <v>616057</v>
      </c>
      <c r="DC12" s="6">
        <v>452896</v>
      </c>
      <c r="DD12" s="6">
        <v>19283</v>
      </c>
      <c r="DE12" s="6">
        <v>110485</v>
      </c>
      <c r="DF12" s="6">
        <v>19231</v>
      </c>
      <c r="DG12" s="6">
        <v>13358</v>
      </c>
      <c r="DH12" s="6">
        <v>956</v>
      </c>
    </row>
    <row r="13" spans="1:112" x14ac:dyDescent="0.25">
      <c r="A13" s="6">
        <v>11</v>
      </c>
      <c r="B13" s="6">
        <v>11</v>
      </c>
      <c r="C13" s="6">
        <v>316909</v>
      </c>
      <c r="D13" s="6">
        <v>248245</v>
      </c>
      <c r="E13" s="6">
        <v>62310</v>
      </c>
      <c r="F13" s="6">
        <v>358253</v>
      </c>
      <c r="G13" s="6">
        <v>281710</v>
      </c>
      <c r="H13" s="6">
        <v>72744</v>
      </c>
      <c r="I13" s="6">
        <v>278606</v>
      </c>
      <c r="J13" s="6">
        <v>226776</v>
      </c>
      <c r="K13" s="6">
        <v>51830</v>
      </c>
      <c r="L13" s="6">
        <v>281249</v>
      </c>
      <c r="M13" s="6">
        <v>235277</v>
      </c>
      <c r="N13" s="6">
        <v>45972</v>
      </c>
      <c r="O13" s="6">
        <v>282498</v>
      </c>
      <c r="P13" s="6">
        <v>222091</v>
      </c>
      <c r="Q13" s="6">
        <v>54049</v>
      </c>
      <c r="R13" s="6">
        <v>342222</v>
      </c>
      <c r="S13" s="6">
        <v>239964</v>
      </c>
      <c r="T13" s="6">
        <v>85493</v>
      </c>
      <c r="U13" s="6">
        <v>358553</v>
      </c>
      <c r="V13" s="6">
        <v>283773</v>
      </c>
      <c r="W13" s="6">
        <v>64623</v>
      </c>
      <c r="X13" s="6">
        <v>596460</v>
      </c>
      <c r="Y13" s="6">
        <v>282440</v>
      </c>
      <c r="Z13" s="6">
        <v>35983</v>
      </c>
      <c r="AA13" s="6">
        <v>263159</v>
      </c>
      <c r="AB13" s="6">
        <v>10930</v>
      </c>
      <c r="AC13" s="6">
        <v>3718</v>
      </c>
      <c r="AD13" s="6">
        <v>115</v>
      </c>
      <c r="AE13" s="6">
        <v>257399</v>
      </c>
      <c r="AF13" s="6">
        <v>9269</v>
      </c>
      <c r="AG13" s="6">
        <v>1001</v>
      </c>
      <c r="AH13" s="6">
        <v>115</v>
      </c>
      <c r="AI13" s="6">
        <v>1271</v>
      </c>
      <c r="AJ13" s="6">
        <v>0</v>
      </c>
      <c r="AK13" s="6">
        <v>784913</v>
      </c>
      <c r="AL13" s="6">
        <v>335765</v>
      </c>
      <c r="AM13" s="6">
        <v>58283</v>
      </c>
      <c r="AN13" s="6">
        <v>368788</v>
      </c>
      <c r="AO13" s="6">
        <v>25565</v>
      </c>
      <c r="AP13" s="6">
        <v>9465</v>
      </c>
      <c r="AQ13" s="6">
        <v>762</v>
      </c>
      <c r="AR13" s="6">
        <v>0</v>
      </c>
      <c r="AS13" s="6">
        <v>0</v>
      </c>
      <c r="AT13" s="6">
        <v>598143</v>
      </c>
      <c r="AU13" s="6">
        <v>284186</v>
      </c>
      <c r="AV13" s="6">
        <v>35322</v>
      </c>
      <c r="AW13" s="6">
        <v>264217</v>
      </c>
      <c r="AX13" s="6">
        <v>10404</v>
      </c>
      <c r="AY13" s="6">
        <v>3856</v>
      </c>
      <c r="AZ13" s="6">
        <v>99</v>
      </c>
      <c r="BA13" s="6">
        <v>258663</v>
      </c>
      <c r="BB13" s="6">
        <v>8938</v>
      </c>
      <c r="BC13" s="6">
        <v>1011</v>
      </c>
      <c r="BD13" s="6">
        <v>99</v>
      </c>
      <c r="BE13" s="6">
        <v>1270</v>
      </c>
      <c r="BF13" s="6">
        <v>0</v>
      </c>
      <c r="BG13" s="6">
        <v>789363</v>
      </c>
      <c r="BH13" s="6">
        <v>338744</v>
      </c>
      <c r="BI13" s="6">
        <v>57875</v>
      </c>
      <c r="BJ13" s="6">
        <v>371590</v>
      </c>
      <c r="BK13" s="6">
        <v>24884</v>
      </c>
      <c r="BL13" s="6">
        <v>9294</v>
      </c>
      <c r="BM13" s="6">
        <v>505</v>
      </c>
      <c r="BN13" s="6">
        <v>348740</v>
      </c>
      <c r="BO13" s="6">
        <v>19011</v>
      </c>
      <c r="BP13" s="6">
        <v>1161</v>
      </c>
      <c r="BQ13" s="6">
        <v>103</v>
      </c>
      <c r="BR13" s="6">
        <v>2486</v>
      </c>
      <c r="BS13" s="6">
        <v>21248</v>
      </c>
      <c r="BT13" s="6">
        <v>808879</v>
      </c>
      <c r="BU13" s="6">
        <v>363378</v>
      </c>
      <c r="BV13" s="6">
        <v>49582</v>
      </c>
      <c r="BW13" s="6">
        <v>379420</v>
      </c>
      <c r="BX13" s="6">
        <v>20251</v>
      </c>
      <c r="BY13" s="6">
        <v>6931</v>
      </c>
      <c r="BZ13" s="6">
        <v>834</v>
      </c>
      <c r="CA13" s="6">
        <v>0</v>
      </c>
      <c r="CB13" s="6">
        <v>0</v>
      </c>
      <c r="CC13" s="6">
        <v>619323</v>
      </c>
      <c r="CD13" s="6">
        <v>303256</v>
      </c>
      <c r="CE13" s="6">
        <v>31934</v>
      </c>
      <c r="CF13" s="6">
        <v>269359</v>
      </c>
      <c r="CG13" s="6">
        <v>15649</v>
      </c>
      <c r="CH13" s="6">
        <v>4954</v>
      </c>
      <c r="CI13" s="6">
        <v>582</v>
      </c>
      <c r="CJ13" s="6">
        <v>0</v>
      </c>
      <c r="CK13" s="6">
        <v>0</v>
      </c>
      <c r="CL13" s="6">
        <v>622345</v>
      </c>
      <c r="CM13" s="6">
        <v>277194</v>
      </c>
      <c r="CN13" s="6">
        <v>44099</v>
      </c>
      <c r="CO13" s="6">
        <v>259856</v>
      </c>
      <c r="CP13" s="6">
        <v>18126</v>
      </c>
      <c r="CQ13" s="6">
        <v>1061</v>
      </c>
      <c r="CR13" s="6">
        <v>143</v>
      </c>
      <c r="CS13" s="6">
        <v>2999</v>
      </c>
      <c r="CT13" s="6">
        <v>18867</v>
      </c>
      <c r="CU13" s="6">
        <v>786630</v>
      </c>
      <c r="CV13" s="6">
        <v>321043</v>
      </c>
      <c r="CW13" s="6">
        <v>63524</v>
      </c>
      <c r="CX13" s="6">
        <v>372415</v>
      </c>
      <c r="CY13" s="6">
        <v>27352</v>
      </c>
      <c r="CZ13" s="6">
        <v>12407</v>
      </c>
      <c r="DA13" s="6">
        <v>1120</v>
      </c>
      <c r="DB13" s="6">
        <v>622345</v>
      </c>
      <c r="DC13" s="6">
        <v>277194</v>
      </c>
      <c r="DD13" s="6">
        <v>44099</v>
      </c>
      <c r="DE13" s="6">
        <v>275553</v>
      </c>
      <c r="DF13" s="6">
        <v>21574</v>
      </c>
      <c r="DG13" s="6">
        <v>9311</v>
      </c>
      <c r="DH13" s="6">
        <v>813</v>
      </c>
    </row>
    <row r="14" spans="1:112" x14ac:dyDescent="0.25">
      <c r="A14" s="6">
        <v>12</v>
      </c>
      <c r="B14" s="6">
        <v>12</v>
      </c>
      <c r="C14" s="6">
        <v>319400</v>
      </c>
      <c r="D14" s="6">
        <v>111664</v>
      </c>
      <c r="E14" s="6">
        <v>199538</v>
      </c>
      <c r="F14" s="6">
        <v>384438</v>
      </c>
      <c r="G14" s="6">
        <v>127403</v>
      </c>
      <c r="H14" s="6">
        <v>251144</v>
      </c>
      <c r="I14" s="6">
        <v>275636</v>
      </c>
      <c r="J14" s="6">
        <v>102259</v>
      </c>
      <c r="K14" s="6">
        <v>173377</v>
      </c>
      <c r="L14" s="6">
        <v>279788</v>
      </c>
      <c r="M14" s="6">
        <v>123391</v>
      </c>
      <c r="N14" s="6">
        <v>156397</v>
      </c>
      <c r="O14" s="6">
        <v>280888</v>
      </c>
      <c r="P14" s="6">
        <v>104050</v>
      </c>
      <c r="Q14" s="6">
        <v>168197</v>
      </c>
      <c r="R14" s="6">
        <v>345615</v>
      </c>
      <c r="S14" s="6">
        <v>100453</v>
      </c>
      <c r="T14" s="6">
        <v>227836</v>
      </c>
      <c r="U14" s="6">
        <v>350434</v>
      </c>
      <c r="V14" s="6">
        <v>114728</v>
      </c>
      <c r="W14" s="6">
        <v>219015</v>
      </c>
      <c r="X14" s="6">
        <v>596589</v>
      </c>
      <c r="Y14" s="6">
        <v>557924</v>
      </c>
      <c r="Z14" s="6">
        <v>7202</v>
      </c>
      <c r="AA14" s="6">
        <v>20898</v>
      </c>
      <c r="AB14" s="6">
        <v>5305</v>
      </c>
      <c r="AC14" s="6">
        <v>4573</v>
      </c>
      <c r="AD14" s="6">
        <v>209</v>
      </c>
      <c r="AE14" s="6">
        <v>17477</v>
      </c>
      <c r="AF14" s="6">
        <v>3624</v>
      </c>
      <c r="AG14" s="6">
        <v>1044</v>
      </c>
      <c r="AH14" s="6">
        <v>209</v>
      </c>
      <c r="AI14" s="6">
        <v>832</v>
      </c>
      <c r="AJ14" s="6">
        <v>0</v>
      </c>
      <c r="AK14" s="6">
        <v>780436</v>
      </c>
      <c r="AL14" s="6">
        <v>715145</v>
      </c>
      <c r="AM14" s="6">
        <v>13474</v>
      </c>
      <c r="AN14" s="6">
        <v>35674</v>
      </c>
      <c r="AO14" s="6">
        <v>11357</v>
      </c>
      <c r="AP14" s="6">
        <v>7082</v>
      </c>
      <c r="AQ14" s="6">
        <v>797</v>
      </c>
      <c r="AR14" s="6">
        <v>0</v>
      </c>
      <c r="AS14" s="6">
        <v>0</v>
      </c>
      <c r="AT14" s="6">
        <v>593156</v>
      </c>
      <c r="AU14" s="6">
        <v>556558</v>
      </c>
      <c r="AV14" s="6">
        <v>6796</v>
      </c>
      <c r="AW14" s="6">
        <v>20216</v>
      </c>
      <c r="AX14" s="6">
        <v>4662</v>
      </c>
      <c r="AY14" s="6">
        <v>4304</v>
      </c>
      <c r="AZ14" s="6">
        <v>123</v>
      </c>
      <c r="BA14" s="6">
        <v>16991</v>
      </c>
      <c r="BB14" s="6">
        <v>3311</v>
      </c>
      <c r="BC14" s="6">
        <v>977</v>
      </c>
      <c r="BD14" s="6">
        <v>123</v>
      </c>
      <c r="BE14" s="6">
        <v>751</v>
      </c>
      <c r="BF14" s="6">
        <v>0</v>
      </c>
      <c r="BG14" s="6">
        <v>777165</v>
      </c>
      <c r="BH14" s="6">
        <v>714604</v>
      </c>
      <c r="BI14" s="6">
        <v>12826</v>
      </c>
      <c r="BJ14" s="6">
        <v>34323</v>
      </c>
      <c r="BK14" s="6">
        <v>10517</v>
      </c>
      <c r="BL14" s="6">
        <v>6990</v>
      </c>
      <c r="BM14" s="6">
        <v>661</v>
      </c>
      <c r="BN14" s="6">
        <v>23039</v>
      </c>
      <c r="BO14" s="6">
        <v>6933</v>
      </c>
      <c r="BP14" s="6">
        <v>1161</v>
      </c>
      <c r="BQ14" s="6">
        <v>177</v>
      </c>
      <c r="BR14" s="6">
        <v>1149</v>
      </c>
      <c r="BS14" s="6">
        <v>17272</v>
      </c>
      <c r="BT14" s="6">
        <v>765056</v>
      </c>
      <c r="BU14" s="6">
        <v>714190</v>
      </c>
      <c r="BV14" s="6">
        <v>9745</v>
      </c>
      <c r="BW14" s="6">
        <v>27809</v>
      </c>
      <c r="BX14" s="6">
        <v>7941</v>
      </c>
      <c r="BY14" s="6">
        <v>6661</v>
      </c>
      <c r="BZ14" s="6">
        <v>721</v>
      </c>
      <c r="CA14" s="6">
        <v>0</v>
      </c>
      <c r="CB14" s="6">
        <v>0</v>
      </c>
      <c r="CC14" s="6">
        <v>580156</v>
      </c>
      <c r="CD14" s="6">
        <v>547510</v>
      </c>
      <c r="CE14" s="6">
        <v>5997</v>
      </c>
      <c r="CF14" s="6">
        <v>17014</v>
      </c>
      <c r="CG14" s="6">
        <v>5489</v>
      </c>
      <c r="CH14" s="6">
        <v>4775</v>
      </c>
      <c r="CI14" s="6">
        <v>470</v>
      </c>
      <c r="CJ14" s="6">
        <v>0</v>
      </c>
      <c r="CK14" s="6">
        <v>0</v>
      </c>
      <c r="CL14" s="6">
        <v>607868</v>
      </c>
      <c r="CM14" s="6">
        <v>546794</v>
      </c>
      <c r="CN14" s="6">
        <v>10496</v>
      </c>
      <c r="CO14" s="6">
        <v>19899</v>
      </c>
      <c r="CP14" s="6">
        <v>7831</v>
      </c>
      <c r="CQ14" s="6">
        <v>1299</v>
      </c>
      <c r="CR14" s="6">
        <v>117</v>
      </c>
      <c r="CS14" s="6">
        <v>1686</v>
      </c>
      <c r="CT14" s="6">
        <v>19746</v>
      </c>
      <c r="CU14" s="6">
        <v>786629</v>
      </c>
      <c r="CV14" s="6">
        <v>696254</v>
      </c>
      <c r="CW14" s="6">
        <v>16844</v>
      </c>
      <c r="CX14" s="6">
        <v>38838</v>
      </c>
      <c r="CY14" s="6">
        <v>14112</v>
      </c>
      <c r="CZ14" s="6">
        <v>18130</v>
      </c>
      <c r="DA14" s="6">
        <v>742</v>
      </c>
      <c r="DB14" s="6">
        <v>607868</v>
      </c>
      <c r="DC14" s="6">
        <v>546794</v>
      </c>
      <c r="DD14" s="6">
        <v>10496</v>
      </c>
      <c r="DE14" s="6">
        <v>25069</v>
      </c>
      <c r="DF14" s="6">
        <v>9741</v>
      </c>
      <c r="DG14" s="6">
        <v>13127</v>
      </c>
      <c r="DH14" s="6">
        <v>499</v>
      </c>
    </row>
    <row r="15" spans="1:112" x14ac:dyDescent="0.25">
      <c r="A15" s="6">
        <v>13</v>
      </c>
      <c r="B15" s="6">
        <v>13</v>
      </c>
      <c r="C15" s="6">
        <v>353512</v>
      </c>
      <c r="D15" s="6">
        <v>174257</v>
      </c>
      <c r="E15" s="6">
        <v>171137</v>
      </c>
      <c r="F15" s="6">
        <v>422164</v>
      </c>
      <c r="G15" s="6">
        <v>209974</v>
      </c>
      <c r="H15" s="6">
        <v>206965</v>
      </c>
      <c r="I15" s="6">
        <v>309667</v>
      </c>
      <c r="J15" s="6">
        <v>164113</v>
      </c>
      <c r="K15" s="6">
        <v>145554</v>
      </c>
      <c r="L15" s="6">
        <v>316098</v>
      </c>
      <c r="M15" s="6">
        <v>179930</v>
      </c>
      <c r="N15" s="6">
        <v>136168</v>
      </c>
      <c r="O15" s="6">
        <v>316659</v>
      </c>
      <c r="P15" s="6">
        <v>160509</v>
      </c>
      <c r="Q15" s="6">
        <v>147682</v>
      </c>
      <c r="R15" s="6">
        <v>372972</v>
      </c>
      <c r="S15" s="6">
        <v>148120</v>
      </c>
      <c r="T15" s="6">
        <v>205139</v>
      </c>
      <c r="U15" s="6">
        <v>383684</v>
      </c>
      <c r="V15" s="6">
        <v>182781</v>
      </c>
      <c r="W15" s="6">
        <v>185047</v>
      </c>
      <c r="X15" s="6">
        <v>597654</v>
      </c>
      <c r="Y15" s="6">
        <v>509080</v>
      </c>
      <c r="Z15" s="6">
        <v>10763</v>
      </c>
      <c r="AA15" s="6">
        <v>61768</v>
      </c>
      <c r="AB15" s="6">
        <v>12468</v>
      </c>
      <c r="AC15" s="6">
        <v>3140</v>
      </c>
      <c r="AD15" s="6">
        <v>73</v>
      </c>
      <c r="AE15" s="6">
        <v>58051</v>
      </c>
      <c r="AF15" s="6">
        <v>10797</v>
      </c>
      <c r="AG15" s="6">
        <v>944</v>
      </c>
      <c r="AH15" s="6">
        <v>73</v>
      </c>
      <c r="AI15" s="6">
        <v>663</v>
      </c>
      <c r="AJ15" s="6">
        <v>0</v>
      </c>
      <c r="AK15" s="6">
        <v>778463</v>
      </c>
      <c r="AL15" s="6">
        <v>634685</v>
      </c>
      <c r="AM15" s="6">
        <v>19606</v>
      </c>
      <c r="AN15" s="6">
        <v>90916</v>
      </c>
      <c r="AO15" s="6">
        <v>30287</v>
      </c>
      <c r="AP15" s="6">
        <v>5030</v>
      </c>
      <c r="AQ15" s="6">
        <v>644</v>
      </c>
      <c r="AR15" s="6">
        <v>0</v>
      </c>
      <c r="AS15" s="6">
        <v>0</v>
      </c>
      <c r="AT15" s="6">
        <v>597503</v>
      </c>
      <c r="AU15" s="6">
        <v>510200</v>
      </c>
      <c r="AV15" s="6">
        <v>10633</v>
      </c>
      <c r="AW15" s="6">
        <v>61286</v>
      </c>
      <c r="AX15" s="6">
        <v>11913</v>
      </c>
      <c r="AY15" s="6">
        <v>3161</v>
      </c>
      <c r="AZ15" s="6">
        <v>87</v>
      </c>
      <c r="BA15" s="6">
        <v>57702</v>
      </c>
      <c r="BB15" s="6">
        <v>10299</v>
      </c>
      <c r="BC15" s="6">
        <v>980</v>
      </c>
      <c r="BD15" s="6">
        <v>87</v>
      </c>
      <c r="BE15" s="6">
        <v>585</v>
      </c>
      <c r="BF15" s="6">
        <v>0</v>
      </c>
      <c r="BG15" s="6">
        <v>778871</v>
      </c>
      <c r="BH15" s="6">
        <v>637634</v>
      </c>
      <c r="BI15" s="6">
        <v>18391</v>
      </c>
      <c r="BJ15" s="6">
        <v>90125</v>
      </c>
      <c r="BK15" s="6">
        <v>29794</v>
      </c>
      <c r="BL15" s="6">
        <v>5042</v>
      </c>
      <c r="BM15" s="6">
        <v>564</v>
      </c>
      <c r="BN15" s="6">
        <v>78134</v>
      </c>
      <c r="BO15" s="6">
        <v>24623</v>
      </c>
      <c r="BP15" s="6">
        <v>1137</v>
      </c>
      <c r="BQ15" s="6">
        <v>112</v>
      </c>
      <c r="BR15" s="6">
        <v>802</v>
      </c>
      <c r="BS15" s="6">
        <v>18033</v>
      </c>
      <c r="BT15" s="6">
        <v>778486</v>
      </c>
      <c r="BU15" s="6">
        <v>653535</v>
      </c>
      <c r="BV15" s="6">
        <v>15202</v>
      </c>
      <c r="BW15" s="6">
        <v>85511</v>
      </c>
      <c r="BX15" s="6">
        <v>21422</v>
      </c>
      <c r="BY15" s="6">
        <v>5005</v>
      </c>
      <c r="BZ15" s="6">
        <v>533</v>
      </c>
      <c r="CA15" s="6">
        <v>0</v>
      </c>
      <c r="CB15" s="6">
        <v>0</v>
      </c>
      <c r="CC15" s="6">
        <v>600125</v>
      </c>
      <c r="CD15" s="6">
        <v>515720</v>
      </c>
      <c r="CE15" s="6">
        <v>9489</v>
      </c>
      <c r="CF15" s="6">
        <v>57646</v>
      </c>
      <c r="CG15" s="6">
        <v>14942</v>
      </c>
      <c r="CH15" s="6">
        <v>3528</v>
      </c>
      <c r="CI15" s="6">
        <v>315</v>
      </c>
      <c r="CJ15" s="6">
        <v>0</v>
      </c>
      <c r="CK15" s="6">
        <v>0</v>
      </c>
      <c r="CL15" s="6">
        <v>625362</v>
      </c>
      <c r="CM15" s="6">
        <v>508823</v>
      </c>
      <c r="CN15" s="6">
        <v>15593</v>
      </c>
      <c r="CO15" s="6">
        <v>57204</v>
      </c>
      <c r="CP15" s="6">
        <v>21080</v>
      </c>
      <c r="CQ15" s="6">
        <v>819</v>
      </c>
      <c r="CR15" s="6">
        <v>143</v>
      </c>
      <c r="CS15" s="6">
        <v>1835</v>
      </c>
      <c r="CT15" s="6">
        <v>19865</v>
      </c>
      <c r="CU15" s="6">
        <v>786630</v>
      </c>
      <c r="CV15" s="6">
        <v>620392</v>
      </c>
      <c r="CW15" s="6">
        <v>23819</v>
      </c>
      <c r="CX15" s="6">
        <v>91543</v>
      </c>
      <c r="CY15" s="6">
        <v>33997</v>
      </c>
      <c r="CZ15" s="6">
        <v>13541</v>
      </c>
      <c r="DA15" s="6">
        <v>795</v>
      </c>
      <c r="DB15" s="6">
        <v>625362</v>
      </c>
      <c r="DC15" s="6">
        <v>508823</v>
      </c>
      <c r="DD15" s="6">
        <v>15593</v>
      </c>
      <c r="DE15" s="6">
        <v>63891</v>
      </c>
      <c r="DF15" s="6">
        <v>23995</v>
      </c>
      <c r="DG15" s="6">
        <v>9986</v>
      </c>
      <c r="DH15" s="6">
        <v>523</v>
      </c>
    </row>
    <row r="16" spans="1:112" x14ac:dyDescent="0.25">
      <c r="A16" s="6">
        <v>14</v>
      </c>
      <c r="B16" s="6">
        <v>14</v>
      </c>
      <c r="C16" s="6">
        <v>350008</v>
      </c>
      <c r="D16" s="6">
        <v>154429</v>
      </c>
      <c r="E16" s="6">
        <v>186713</v>
      </c>
      <c r="F16" s="6">
        <v>420760</v>
      </c>
      <c r="G16" s="6">
        <v>183793</v>
      </c>
      <c r="H16" s="6">
        <v>231447</v>
      </c>
      <c r="I16" s="6">
        <v>306886</v>
      </c>
      <c r="J16" s="6">
        <v>147566</v>
      </c>
      <c r="K16" s="6">
        <v>159320</v>
      </c>
      <c r="L16" s="6">
        <v>310572</v>
      </c>
      <c r="M16" s="6">
        <v>164853</v>
      </c>
      <c r="N16" s="6">
        <v>145719</v>
      </c>
      <c r="O16" s="6">
        <v>311646</v>
      </c>
      <c r="P16" s="6">
        <v>141523</v>
      </c>
      <c r="Q16" s="6">
        <v>160017</v>
      </c>
      <c r="R16" s="6">
        <v>369901</v>
      </c>
      <c r="S16" s="6">
        <v>129888</v>
      </c>
      <c r="T16" s="6">
        <v>219292</v>
      </c>
      <c r="U16" s="6">
        <v>380750</v>
      </c>
      <c r="V16" s="6">
        <v>159663</v>
      </c>
      <c r="W16" s="6">
        <v>204189</v>
      </c>
      <c r="X16" s="6">
        <v>602711</v>
      </c>
      <c r="Y16" s="6">
        <v>550077</v>
      </c>
      <c r="Z16" s="6">
        <v>13562</v>
      </c>
      <c r="AA16" s="6">
        <v>27116</v>
      </c>
      <c r="AB16" s="6">
        <v>8377</v>
      </c>
      <c r="AC16" s="6">
        <v>3075</v>
      </c>
      <c r="AD16" s="6">
        <v>99</v>
      </c>
      <c r="AE16" s="6">
        <v>24483</v>
      </c>
      <c r="AF16" s="6">
        <v>7085</v>
      </c>
      <c r="AG16" s="6">
        <v>720</v>
      </c>
      <c r="AH16" s="6">
        <v>99</v>
      </c>
      <c r="AI16" s="6">
        <v>897</v>
      </c>
      <c r="AJ16" s="6">
        <v>0</v>
      </c>
      <c r="AK16" s="6">
        <v>776787</v>
      </c>
      <c r="AL16" s="6">
        <v>686971</v>
      </c>
      <c r="AM16" s="6">
        <v>26596</v>
      </c>
      <c r="AN16" s="6">
        <v>43445</v>
      </c>
      <c r="AO16" s="6">
        <v>18874</v>
      </c>
      <c r="AP16" s="6">
        <v>5024</v>
      </c>
      <c r="AQ16" s="6">
        <v>805</v>
      </c>
      <c r="AR16" s="6">
        <v>0</v>
      </c>
      <c r="AS16" s="6">
        <v>0</v>
      </c>
      <c r="AT16" s="6">
        <v>602337</v>
      </c>
      <c r="AU16" s="6">
        <v>551478</v>
      </c>
      <c r="AV16" s="6">
        <v>12707</v>
      </c>
      <c r="AW16" s="6">
        <v>26063</v>
      </c>
      <c r="AX16" s="6">
        <v>8510</v>
      </c>
      <c r="AY16" s="6">
        <v>2831</v>
      </c>
      <c r="AZ16" s="6">
        <v>58</v>
      </c>
      <c r="BA16" s="6">
        <v>23485</v>
      </c>
      <c r="BB16" s="6">
        <v>7120</v>
      </c>
      <c r="BC16" s="6">
        <v>824</v>
      </c>
      <c r="BD16" s="6">
        <v>58</v>
      </c>
      <c r="BE16" s="6">
        <v>750</v>
      </c>
      <c r="BF16" s="6">
        <v>0</v>
      </c>
      <c r="BG16" s="6">
        <v>778388</v>
      </c>
      <c r="BH16" s="6">
        <v>691323</v>
      </c>
      <c r="BI16" s="6">
        <v>25214</v>
      </c>
      <c r="BJ16" s="6">
        <v>41456</v>
      </c>
      <c r="BK16" s="6">
        <v>19113</v>
      </c>
      <c r="BL16" s="6">
        <v>4859</v>
      </c>
      <c r="BM16" s="6">
        <v>718</v>
      </c>
      <c r="BN16" s="6">
        <v>31015</v>
      </c>
      <c r="BO16" s="6">
        <v>14697</v>
      </c>
      <c r="BP16" s="6">
        <v>1204</v>
      </c>
      <c r="BQ16" s="6">
        <v>164</v>
      </c>
      <c r="BR16" s="6">
        <v>567</v>
      </c>
      <c r="BS16" s="6">
        <v>14199</v>
      </c>
      <c r="BT16" s="6">
        <v>783685</v>
      </c>
      <c r="BU16" s="6">
        <v>711879</v>
      </c>
      <c r="BV16" s="6">
        <v>19549</v>
      </c>
      <c r="BW16" s="6">
        <v>33172</v>
      </c>
      <c r="BX16" s="6">
        <v>16111</v>
      </c>
      <c r="BY16" s="6">
        <v>4394</v>
      </c>
      <c r="BZ16" s="6">
        <v>569</v>
      </c>
      <c r="CA16" s="6">
        <v>0</v>
      </c>
      <c r="CB16" s="6">
        <v>0</v>
      </c>
      <c r="CC16" s="6">
        <v>609445</v>
      </c>
      <c r="CD16" s="6">
        <v>562072</v>
      </c>
      <c r="CE16" s="6">
        <v>11635</v>
      </c>
      <c r="CF16" s="6">
        <v>21763</v>
      </c>
      <c r="CG16" s="6">
        <v>11469</v>
      </c>
      <c r="CH16" s="6">
        <v>3125</v>
      </c>
      <c r="CI16" s="6">
        <v>349</v>
      </c>
      <c r="CJ16" s="6">
        <v>0</v>
      </c>
      <c r="CK16" s="6">
        <v>0</v>
      </c>
      <c r="CL16" s="6">
        <v>631072</v>
      </c>
      <c r="CM16" s="6">
        <v>548207</v>
      </c>
      <c r="CN16" s="6">
        <v>19469</v>
      </c>
      <c r="CO16" s="6">
        <v>27493</v>
      </c>
      <c r="CP16" s="6">
        <v>14153</v>
      </c>
      <c r="CQ16" s="6">
        <v>760</v>
      </c>
      <c r="CR16" s="6">
        <v>90</v>
      </c>
      <c r="CS16" s="6">
        <v>1494</v>
      </c>
      <c r="CT16" s="6">
        <v>19406</v>
      </c>
      <c r="CU16" s="6">
        <v>786630</v>
      </c>
      <c r="CV16" s="6">
        <v>667440</v>
      </c>
      <c r="CW16" s="6">
        <v>30541</v>
      </c>
      <c r="CX16" s="6">
        <v>47457</v>
      </c>
      <c r="CY16" s="6">
        <v>23023</v>
      </c>
      <c r="CZ16" s="6">
        <v>13880</v>
      </c>
      <c r="DA16" s="6">
        <v>753</v>
      </c>
      <c r="DB16" s="6">
        <v>631072</v>
      </c>
      <c r="DC16" s="6">
        <v>548207</v>
      </c>
      <c r="DD16" s="6">
        <v>19469</v>
      </c>
      <c r="DE16" s="6">
        <v>32647</v>
      </c>
      <c r="DF16" s="6">
        <v>16744</v>
      </c>
      <c r="DG16" s="6">
        <v>10222</v>
      </c>
      <c r="DH16" s="6">
        <v>509</v>
      </c>
    </row>
    <row r="17" spans="1:112" x14ac:dyDescent="0.25">
      <c r="A17" s="6">
        <v>15</v>
      </c>
      <c r="B17" s="6">
        <v>15</v>
      </c>
      <c r="C17" s="6">
        <v>317118</v>
      </c>
      <c r="D17" s="6">
        <v>141698</v>
      </c>
      <c r="E17" s="6">
        <v>167936</v>
      </c>
      <c r="F17" s="6">
        <v>383732</v>
      </c>
      <c r="G17" s="6">
        <v>177722</v>
      </c>
      <c r="H17" s="6">
        <v>199936</v>
      </c>
      <c r="I17" s="6">
        <v>279497</v>
      </c>
      <c r="J17" s="6">
        <v>127723</v>
      </c>
      <c r="K17" s="6">
        <v>151774</v>
      </c>
      <c r="L17" s="6">
        <v>281004</v>
      </c>
      <c r="M17" s="6">
        <v>148846</v>
      </c>
      <c r="N17" s="6">
        <v>132158</v>
      </c>
      <c r="O17" s="6">
        <v>282966</v>
      </c>
      <c r="P17" s="6">
        <v>133257</v>
      </c>
      <c r="Q17" s="6">
        <v>142665</v>
      </c>
      <c r="R17" s="6">
        <v>335246</v>
      </c>
      <c r="S17" s="6">
        <v>118272</v>
      </c>
      <c r="T17" s="6">
        <v>202571</v>
      </c>
      <c r="U17" s="6">
        <v>339982</v>
      </c>
      <c r="V17" s="6">
        <v>145135</v>
      </c>
      <c r="W17" s="6">
        <v>178534</v>
      </c>
      <c r="X17" s="6">
        <v>563416</v>
      </c>
      <c r="Y17" s="6">
        <v>476606</v>
      </c>
      <c r="Z17" s="6">
        <v>12773</v>
      </c>
      <c r="AA17" s="6">
        <v>55087</v>
      </c>
      <c r="AB17" s="6">
        <v>14606</v>
      </c>
      <c r="AC17" s="6">
        <v>3594</v>
      </c>
      <c r="AD17" s="6">
        <v>116</v>
      </c>
      <c r="AE17" s="6">
        <v>50511</v>
      </c>
      <c r="AF17" s="6">
        <v>12873</v>
      </c>
      <c r="AG17" s="6">
        <v>522</v>
      </c>
      <c r="AH17" s="6">
        <v>116</v>
      </c>
      <c r="AI17" s="6">
        <v>1190</v>
      </c>
      <c r="AJ17" s="6">
        <v>0</v>
      </c>
      <c r="AK17" s="6">
        <v>772757</v>
      </c>
      <c r="AL17" s="6">
        <v>609690</v>
      </c>
      <c r="AM17" s="6">
        <v>31426</v>
      </c>
      <c r="AN17" s="6">
        <v>91063</v>
      </c>
      <c r="AO17" s="6">
        <v>38493</v>
      </c>
      <c r="AP17" s="6">
        <v>6268</v>
      </c>
      <c r="AQ17" s="6">
        <v>1117</v>
      </c>
      <c r="AR17" s="6">
        <v>0</v>
      </c>
      <c r="AS17" s="6">
        <v>0</v>
      </c>
      <c r="AT17" s="6">
        <v>556547</v>
      </c>
      <c r="AU17" s="6">
        <v>473459</v>
      </c>
      <c r="AV17" s="6">
        <v>12391</v>
      </c>
      <c r="AW17" s="6">
        <v>53423</v>
      </c>
      <c r="AX17" s="6">
        <v>13171</v>
      </c>
      <c r="AY17" s="6">
        <v>3381</v>
      </c>
      <c r="AZ17" s="6">
        <v>79</v>
      </c>
      <c r="BA17" s="6">
        <v>48862</v>
      </c>
      <c r="BB17" s="6">
        <v>11611</v>
      </c>
      <c r="BC17" s="6">
        <v>483</v>
      </c>
      <c r="BD17" s="6">
        <v>79</v>
      </c>
      <c r="BE17" s="6">
        <v>1052</v>
      </c>
      <c r="BF17" s="6">
        <v>0</v>
      </c>
      <c r="BG17" s="6">
        <v>765219</v>
      </c>
      <c r="BH17" s="6">
        <v>608149</v>
      </c>
      <c r="BI17" s="6">
        <v>30376</v>
      </c>
      <c r="BJ17" s="6">
        <v>88970</v>
      </c>
      <c r="BK17" s="6">
        <v>36073</v>
      </c>
      <c r="BL17" s="6">
        <v>6037</v>
      </c>
      <c r="BM17" s="6">
        <v>931</v>
      </c>
      <c r="BN17" s="6">
        <v>73212</v>
      </c>
      <c r="BO17" s="6">
        <v>30780</v>
      </c>
      <c r="BP17" s="6">
        <v>722</v>
      </c>
      <c r="BQ17" s="6">
        <v>142</v>
      </c>
      <c r="BR17" s="6">
        <v>1423</v>
      </c>
      <c r="BS17" s="6">
        <v>20411</v>
      </c>
      <c r="BT17" s="6">
        <v>712234</v>
      </c>
      <c r="BU17" s="6">
        <v>586911</v>
      </c>
      <c r="BV17" s="6">
        <v>25617</v>
      </c>
      <c r="BW17" s="6">
        <v>70599</v>
      </c>
      <c r="BX17" s="6">
        <v>25672</v>
      </c>
      <c r="BY17" s="6">
        <v>5706</v>
      </c>
      <c r="BZ17" s="6">
        <v>847</v>
      </c>
      <c r="CA17" s="6">
        <v>0</v>
      </c>
      <c r="CB17" s="6">
        <v>0</v>
      </c>
      <c r="CC17" s="6">
        <v>533205</v>
      </c>
      <c r="CD17" s="6">
        <v>452051</v>
      </c>
      <c r="CE17" s="6">
        <v>15426</v>
      </c>
      <c r="CF17" s="6">
        <v>45629</v>
      </c>
      <c r="CG17" s="6">
        <v>17346</v>
      </c>
      <c r="CH17" s="6">
        <v>3988</v>
      </c>
      <c r="CI17" s="6">
        <v>468</v>
      </c>
      <c r="CJ17" s="6">
        <v>0</v>
      </c>
      <c r="CK17" s="6">
        <v>0</v>
      </c>
      <c r="CL17" s="6">
        <v>604588</v>
      </c>
      <c r="CM17" s="6">
        <v>470762</v>
      </c>
      <c r="CN17" s="6">
        <v>26885</v>
      </c>
      <c r="CO17" s="6">
        <v>57367</v>
      </c>
      <c r="CP17" s="6">
        <v>24387</v>
      </c>
      <c r="CQ17" s="6">
        <v>1044</v>
      </c>
      <c r="CR17" s="6">
        <v>171</v>
      </c>
      <c r="CS17" s="6">
        <v>2111</v>
      </c>
      <c r="CT17" s="6">
        <v>21861</v>
      </c>
      <c r="CU17" s="6">
        <v>786630</v>
      </c>
      <c r="CV17" s="6">
        <v>588888</v>
      </c>
      <c r="CW17" s="6">
        <v>41969</v>
      </c>
      <c r="CX17" s="6">
        <v>99274</v>
      </c>
      <c r="CY17" s="6">
        <v>39840</v>
      </c>
      <c r="CZ17" s="6">
        <v>16860</v>
      </c>
      <c r="DA17" s="6">
        <v>1006</v>
      </c>
      <c r="DB17" s="6">
        <v>604588</v>
      </c>
      <c r="DC17" s="6">
        <v>470762</v>
      </c>
      <c r="DD17" s="6">
        <v>26885</v>
      </c>
      <c r="DE17" s="6">
        <v>65901</v>
      </c>
      <c r="DF17" s="6">
        <v>27926</v>
      </c>
      <c r="DG17" s="6">
        <v>12270</v>
      </c>
      <c r="DH17" s="6">
        <v>673</v>
      </c>
    </row>
    <row r="21" spans="1:112" x14ac:dyDescent="0.25">
      <c r="B21" t="s">
        <v>109</v>
      </c>
      <c r="C21" t="s">
        <v>110</v>
      </c>
      <c r="D21" t="s">
        <v>111</v>
      </c>
      <c r="E21" t="s">
        <v>104</v>
      </c>
      <c r="F21" t="s">
        <v>105</v>
      </c>
      <c r="G21" t="s">
        <v>112</v>
      </c>
      <c r="H21" t="s">
        <v>113</v>
      </c>
      <c r="I21" t="s">
        <v>108</v>
      </c>
      <c r="K21" s="6" t="s">
        <v>124</v>
      </c>
      <c r="L21" s="6" t="s">
        <v>125</v>
      </c>
      <c r="M21" s="6"/>
    </row>
    <row r="22" spans="1:112" x14ac:dyDescent="0.25">
      <c r="A22">
        <v>1</v>
      </c>
      <c r="B22">
        <f>F3+U3</f>
        <v>778267</v>
      </c>
      <c r="C22">
        <f t="shared" ref="C22:D22" si="0">G3+V3</f>
        <v>377453</v>
      </c>
      <c r="D22">
        <f t="shared" si="0"/>
        <v>377755</v>
      </c>
      <c r="E22" s="3">
        <f>C22/B22</f>
        <v>0.48499165453501175</v>
      </c>
      <c r="F22" s="5">
        <f>D22/B22</f>
        <v>0.48537969617110838</v>
      </c>
      <c r="G22" s="1">
        <f>C22/SUM($C22:$D22)</f>
        <v>0.49980005508416225</v>
      </c>
      <c r="H22" s="1">
        <f>D22/SUM($C22:$D22)</f>
        <v>0.50019994491583775</v>
      </c>
      <c r="I22" s="2" t="str">
        <f t="shared" ref="I22:I36" si="1">IF(S$23-G22&lt;0,CONCATENATE("D+",ROUND((S$23-G22)*-100,2)),IF(S$23-G22&gt;0,CONCATENATE("R+",ROUND((S$23-G22)*100,2)),IF(S$23-G22=0,"EVEN")))</f>
        <v>R+1.76</v>
      </c>
      <c r="J22" t="str">
        <f>IF(ROUND(S$23-G22,2)&lt;0,CONCATENATE("D+",ROUND((S$23-G22)*-100,0)),IF(ROUND(S$23-G22,2)&gt;0,CONCATENATE("R+",ROUND((S$23-G22)*100,0)),IF(ROUND(S$23-G22,2)=0,"EVEN")))</f>
        <v>R+2</v>
      </c>
      <c r="K22" s="6">
        <f>Sheet2!I3+Sheet3!I3+Sheet4!I3+Sheet5!I3+Sheet6!I3+Sheet7!I3</f>
        <v>2</v>
      </c>
      <c r="L22" s="6">
        <f>Sheet2!J3+Sheet3!J3+Sheet4!J3+Sheet5!J3+Sheet6!J3+Sheet7!J3</f>
        <v>4</v>
      </c>
      <c r="M22" s="6" t="str">
        <f>IF(OR(K22=6,K22=0),"one party","")</f>
        <v/>
      </c>
      <c r="N22" t="str">
        <f>IF(AND(M22="one party",K22=6),"D","")</f>
        <v/>
      </c>
      <c r="O22" s="6" t="str">
        <f>IF(AND(M22="one party",L22=6),"R","")</f>
        <v/>
      </c>
      <c r="S22" t="s">
        <v>106</v>
      </c>
      <c r="T22" t="s">
        <v>107</v>
      </c>
    </row>
    <row r="23" spans="1:112" x14ac:dyDescent="0.25">
      <c r="A23">
        <v>2</v>
      </c>
      <c r="B23">
        <f t="shared" ref="B23:B36" si="2">F4+U4</f>
        <v>761692</v>
      </c>
      <c r="C23">
        <f t="shared" ref="C23:C36" si="3">G4+V4</f>
        <v>232393</v>
      </c>
      <c r="D23">
        <f t="shared" ref="D23:D36" si="4">H4+W4</f>
        <v>508505</v>
      </c>
      <c r="E23" s="3">
        <f t="shared" ref="E23:E36" si="5">C23/B23</f>
        <v>0.30510101195758915</v>
      </c>
      <c r="F23" s="1">
        <f t="shared" ref="F23:F36" si="6">D23/B23</f>
        <v>0.66759923958765488</v>
      </c>
      <c r="G23" s="1">
        <f t="shared" ref="G23:G36" si="7">C23/SUM($C23:$D23)</f>
        <v>0.31366395914147427</v>
      </c>
      <c r="H23" s="1">
        <f t="shared" ref="H23:H36" si="8">D23/SUM($C23:$D23)</f>
        <v>0.68633604085852573</v>
      </c>
      <c r="I23" s="2" t="str">
        <f t="shared" si="1"/>
        <v>R+20.38</v>
      </c>
      <c r="J23" t="str">
        <f t="shared" ref="J23:J36" si="9">IF(ROUND(S$23-G23,2)&lt;0,CONCATENATE("D+",ROUND((S$23-G23)*-100,0)),IF(ROUND(S$23-G23,2)&gt;0,CONCATENATE("R+",ROUND((S$23-G23)*100,0)),IF(ROUND(S$23-G23,2)=0,"EVEN")))</f>
        <v>R+20</v>
      </c>
      <c r="K23" s="6">
        <f>Sheet2!I4+Sheet3!I4+Sheet4!I4+Sheet5!I4+Sheet6!I4+Sheet7!I4</f>
        <v>0</v>
      </c>
      <c r="L23" s="6">
        <f>Sheet2!J4+Sheet3!J4+Sheet4!J4+Sheet5!J4+Sheet6!J4+Sheet7!J4</f>
        <v>6</v>
      </c>
      <c r="M23" s="6" t="str">
        <f t="shared" ref="M23:M36" si="10">IF(OR(K23=6,K23=0),"one party","")</f>
        <v>one party</v>
      </c>
      <c r="N23" s="6" t="str">
        <f t="shared" ref="N23:N36" si="11">IF(AND(M23="one party",K23=6),"D","")</f>
        <v/>
      </c>
      <c r="O23" s="6" t="str">
        <f>IF(AND(M23="one party",L23=6),"R","")</f>
        <v>R</v>
      </c>
      <c r="S23">
        <v>0.51744748287003584</v>
      </c>
      <c r="T23">
        <v>0.48255251712996416</v>
      </c>
    </row>
    <row r="24" spans="1:112" x14ac:dyDescent="0.25">
      <c r="A24">
        <v>3</v>
      </c>
      <c r="B24">
        <f t="shared" si="2"/>
        <v>710003</v>
      </c>
      <c r="C24">
        <f t="shared" si="3"/>
        <v>497992</v>
      </c>
      <c r="D24">
        <f t="shared" si="4"/>
        <v>190627</v>
      </c>
      <c r="E24" s="3">
        <f t="shared" si="5"/>
        <v>0.70139421946104452</v>
      </c>
      <c r="F24" s="1">
        <f t="shared" si="6"/>
        <v>0.26848759793972704</v>
      </c>
      <c r="G24" s="1">
        <f t="shared" si="7"/>
        <v>0.72317493417985856</v>
      </c>
      <c r="H24" s="1">
        <f t="shared" si="8"/>
        <v>0.27682506582014149</v>
      </c>
      <c r="I24" s="2" t="str">
        <f t="shared" si="1"/>
        <v>D+20.57</v>
      </c>
      <c r="J24" t="str">
        <f t="shared" si="9"/>
        <v>D+21</v>
      </c>
      <c r="K24" s="6">
        <f>Sheet2!I5+Sheet3!I5+Sheet4!I5+Sheet5!I5+Sheet6!I5+Sheet7!I5</f>
        <v>6</v>
      </c>
      <c r="L24" s="6">
        <f>Sheet2!J5+Sheet3!J5+Sheet4!J5+Sheet5!J5+Sheet6!J5+Sheet7!J5</f>
        <v>0</v>
      </c>
      <c r="M24" s="6" t="str">
        <f t="shared" si="10"/>
        <v>one party</v>
      </c>
      <c r="N24" s="6" t="str">
        <f t="shared" si="11"/>
        <v>D</v>
      </c>
      <c r="O24" s="6" t="str">
        <f t="shared" ref="O24:O36" si="12">IF(AND(M24="one party",L24=6),"R","")</f>
        <v/>
      </c>
    </row>
    <row r="25" spans="1:112" x14ac:dyDescent="0.25">
      <c r="A25">
        <v>4</v>
      </c>
      <c r="B25">
        <f t="shared" si="2"/>
        <v>769059</v>
      </c>
      <c r="C25">
        <f t="shared" si="3"/>
        <v>239735</v>
      </c>
      <c r="D25">
        <f t="shared" si="4"/>
        <v>506202</v>
      </c>
      <c r="E25" s="1">
        <f t="shared" si="5"/>
        <v>0.31172510821666477</v>
      </c>
      <c r="F25" s="1">
        <f t="shared" si="6"/>
        <v>0.65820957819881176</v>
      </c>
      <c r="G25" s="1">
        <f t="shared" si="7"/>
        <v>0.3213877311354712</v>
      </c>
      <c r="H25" s="1">
        <f t="shared" si="8"/>
        <v>0.67861226886452874</v>
      </c>
      <c r="I25" s="2" t="str">
        <f t="shared" si="1"/>
        <v>R+19.61</v>
      </c>
      <c r="J25" t="str">
        <f t="shared" si="9"/>
        <v>R+20</v>
      </c>
      <c r="K25" s="6">
        <f>Sheet2!I6+Sheet3!I6+Sheet4!I6+Sheet5!I6+Sheet6!I6+Sheet7!I6</f>
        <v>0</v>
      </c>
      <c r="L25" s="6">
        <f>Sheet2!J6+Sheet3!J6+Sheet4!J6+Sheet5!J6+Sheet6!J6+Sheet7!J6</f>
        <v>6</v>
      </c>
      <c r="M25" s="6" t="str">
        <f t="shared" si="10"/>
        <v>one party</v>
      </c>
      <c r="N25" s="6" t="str">
        <f t="shared" si="11"/>
        <v/>
      </c>
      <c r="O25" s="6" t="str">
        <f t="shared" si="12"/>
        <v>R</v>
      </c>
    </row>
    <row r="26" spans="1:112" x14ac:dyDescent="0.25">
      <c r="A26">
        <v>5</v>
      </c>
      <c r="B26">
        <f t="shared" si="2"/>
        <v>762191</v>
      </c>
      <c r="C26">
        <f t="shared" si="3"/>
        <v>274743</v>
      </c>
      <c r="D26">
        <f t="shared" si="4"/>
        <v>462162</v>
      </c>
      <c r="E26" s="3">
        <f t="shared" si="5"/>
        <v>0.36046476539345124</v>
      </c>
      <c r="F26" s="1">
        <f t="shared" si="6"/>
        <v>0.60635982319392379</v>
      </c>
      <c r="G26" s="1">
        <f t="shared" si="7"/>
        <v>0.37283367598265721</v>
      </c>
      <c r="H26" s="1">
        <f t="shared" si="8"/>
        <v>0.62716632401734285</v>
      </c>
      <c r="I26" s="2" t="str">
        <f t="shared" si="1"/>
        <v>R+14.46</v>
      </c>
      <c r="J26" t="str">
        <f t="shared" si="9"/>
        <v>R+14</v>
      </c>
      <c r="K26" s="6">
        <f>Sheet2!I7+Sheet3!I7+Sheet4!I7+Sheet5!I7+Sheet6!I7+Sheet7!I7</f>
        <v>0</v>
      </c>
      <c r="L26" s="6">
        <f>Sheet2!J7+Sheet3!J7+Sheet4!J7+Sheet5!J7+Sheet6!J7+Sheet7!J7</f>
        <v>6</v>
      </c>
      <c r="M26" s="6" t="str">
        <f t="shared" si="10"/>
        <v>one party</v>
      </c>
      <c r="N26" s="6" t="str">
        <f t="shared" si="11"/>
        <v/>
      </c>
      <c r="O26" s="6" t="str">
        <f t="shared" si="12"/>
        <v>R</v>
      </c>
    </row>
    <row r="27" spans="1:112" x14ac:dyDescent="0.25">
      <c r="A27">
        <v>6</v>
      </c>
      <c r="B27">
        <f t="shared" si="2"/>
        <v>779744</v>
      </c>
      <c r="C27">
        <f t="shared" si="3"/>
        <v>297173</v>
      </c>
      <c r="D27">
        <f t="shared" si="4"/>
        <v>462720</v>
      </c>
      <c r="E27" s="1">
        <f t="shared" si="5"/>
        <v>0.38111610990273731</v>
      </c>
      <c r="F27" s="5">
        <f t="shared" si="6"/>
        <v>0.59342553453441127</v>
      </c>
      <c r="G27" s="1">
        <f t="shared" si="7"/>
        <v>0.3910721641073151</v>
      </c>
      <c r="H27" s="1">
        <f t="shared" si="8"/>
        <v>0.60892783589268484</v>
      </c>
      <c r="I27" s="2" t="str">
        <f t="shared" si="1"/>
        <v>R+12.64</v>
      </c>
      <c r="J27" t="str">
        <f t="shared" si="9"/>
        <v>R+13</v>
      </c>
      <c r="K27" s="6">
        <f>Sheet2!I8+Sheet3!I8+Sheet4!I8+Sheet5!I8+Sheet6!I8+Sheet7!I8</f>
        <v>1</v>
      </c>
      <c r="L27" s="6">
        <f>Sheet2!J8+Sheet3!J8+Sheet4!J8+Sheet5!J8+Sheet6!J8+Sheet7!J8</f>
        <v>5</v>
      </c>
      <c r="M27" s="6" t="str">
        <f t="shared" si="10"/>
        <v/>
      </c>
      <c r="N27" s="6" t="str">
        <f t="shared" si="11"/>
        <v/>
      </c>
      <c r="O27" s="6" t="str">
        <f t="shared" si="12"/>
        <v/>
      </c>
    </row>
    <row r="28" spans="1:112" x14ac:dyDescent="0.25">
      <c r="A28">
        <v>7</v>
      </c>
      <c r="B28">
        <f t="shared" si="2"/>
        <v>770087</v>
      </c>
      <c r="C28">
        <f t="shared" si="3"/>
        <v>302415</v>
      </c>
      <c r="D28">
        <f t="shared" si="4"/>
        <v>444570</v>
      </c>
      <c r="E28" s="1">
        <f t="shared" si="5"/>
        <v>0.39270238297750776</v>
      </c>
      <c r="F28" s="1">
        <f t="shared" si="6"/>
        <v>0.57729840914078534</v>
      </c>
      <c r="G28" s="1">
        <f t="shared" si="7"/>
        <v>0.40484748689732725</v>
      </c>
      <c r="H28" s="1">
        <f t="shared" si="8"/>
        <v>0.5951525131026727</v>
      </c>
      <c r="I28" s="2" t="str">
        <f t="shared" si="1"/>
        <v>R+11.26</v>
      </c>
      <c r="J28" t="str">
        <f t="shared" si="9"/>
        <v>R+11</v>
      </c>
      <c r="K28" s="6">
        <f>Sheet2!I9+Sheet3!I9+Sheet4!I9+Sheet5!I9+Sheet6!I9+Sheet7!I9</f>
        <v>0</v>
      </c>
      <c r="L28" s="6">
        <f>Sheet2!J9+Sheet3!J9+Sheet4!J9+Sheet5!J9+Sheet6!J9+Sheet7!J9</f>
        <v>6</v>
      </c>
      <c r="M28" s="6" t="str">
        <f t="shared" si="10"/>
        <v>one party</v>
      </c>
      <c r="N28" s="6" t="str">
        <f t="shared" si="11"/>
        <v/>
      </c>
      <c r="O28" s="6" t="str">
        <f t="shared" si="12"/>
        <v>R</v>
      </c>
    </row>
    <row r="29" spans="1:112" x14ac:dyDescent="0.25">
      <c r="A29">
        <v>8</v>
      </c>
      <c r="B29">
        <f t="shared" si="2"/>
        <v>760682</v>
      </c>
      <c r="C29">
        <f t="shared" si="3"/>
        <v>278070</v>
      </c>
      <c r="D29">
        <f t="shared" si="4"/>
        <v>461522</v>
      </c>
      <c r="E29" s="1">
        <f t="shared" si="5"/>
        <v>0.36555354274190793</v>
      </c>
      <c r="F29" s="1">
        <f>D29/B29</f>
        <v>0.60672133690556629</v>
      </c>
      <c r="G29" s="1">
        <f t="shared" si="7"/>
        <v>0.37597756600936733</v>
      </c>
      <c r="H29" s="1">
        <f t="shared" si="8"/>
        <v>0.62402243399063262</v>
      </c>
      <c r="I29" s="2" t="str">
        <f t="shared" si="1"/>
        <v>R+14.15</v>
      </c>
      <c r="J29" t="str">
        <f t="shared" si="9"/>
        <v>R+14</v>
      </c>
      <c r="K29" s="6">
        <f>Sheet2!I10+Sheet3!I10+Sheet4!I10+Sheet5!I10+Sheet6!I10+Sheet7!I10</f>
        <v>0</v>
      </c>
      <c r="L29" s="6">
        <f>Sheet2!J10+Sheet3!J10+Sheet4!J10+Sheet5!J10+Sheet6!J10+Sheet7!J10</f>
        <v>6</v>
      </c>
      <c r="M29" s="6" t="str">
        <f t="shared" si="10"/>
        <v>one party</v>
      </c>
      <c r="N29" s="6" t="str">
        <f t="shared" si="11"/>
        <v/>
      </c>
      <c r="O29" s="6" t="str">
        <f t="shared" si="12"/>
        <v>R</v>
      </c>
    </row>
    <row r="30" spans="1:112" x14ac:dyDescent="0.25">
      <c r="A30">
        <v>9</v>
      </c>
      <c r="B30">
        <f t="shared" si="2"/>
        <v>761320</v>
      </c>
      <c r="C30">
        <f t="shared" si="3"/>
        <v>354542</v>
      </c>
      <c r="D30">
        <f t="shared" si="4"/>
        <v>379508</v>
      </c>
      <c r="E30" s="1">
        <f t="shared" si="5"/>
        <v>0.46569379498765301</v>
      </c>
      <c r="F30" s="5">
        <f t="shared" si="6"/>
        <v>0.49848683864866283</v>
      </c>
      <c r="G30" s="1">
        <f t="shared" si="7"/>
        <v>0.48299434643416661</v>
      </c>
      <c r="H30" s="1">
        <f t="shared" si="8"/>
        <v>0.51700565356583339</v>
      </c>
      <c r="I30" s="2" t="str">
        <f t="shared" si="1"/>
        <v>R+3.45</v>
      </c>
      <c r="J30" t="str">
        <f t="shared" si="9"/>
        <v>R+3</v>
      </c>
      <c r="K30" s="6">
        <f>Sheet2!I11+Sheet3!I11+Sheet4!I11+Sheet5!I11+Sheet6!I11+Sheet7!I11</f>
        <v>3</v>
      </c>
      <c r="L30" s="6">
        <f>Sheet2!J11+Sheet3!J11+Sheet4!J11+Sheet5!J11+Sheet6!J11+Sheet7!J11</f>
        <v>3</v>
      </c>
      <c r="M30" s="6" t="str">
        <f t="shared" si="10"/>
        <v/>
      </c>
      <c r="N30" s="6" t="str">
        <f t="shared" si="11"/>
        <v/>
      </c>
      <c r="O30" s="6" t="str">
        <f t="shared" si="12"/>
        <v/>
      </c>
    </row>
    <row r="31" spans="1:112" x14ac:dyDescent="0.25">
      <c r="A31">
        <v>10</v>
      </c>
      <c r="B31">
        <f t="shared" si="2"/>
        <v>764758</v>
      </c>
      <c r="C31">
        <f t="shared" si="3"/>
        <v>352131</v>
      </c>
      <c r="D31">
        <f t="shared" si="4"/>
        <v>388624</v>
      </c>
      <c r="E31" s="1">
        <f t="shared" si="5"/>
        <v>0.46044761872383161</v>
      </c>
      <c r="F31" s="1">
        <f t="shared" si="6"/>
        <v>0.50816598191846307</v>
      </c>
      <c r="G31" s="1">
        <f t="shared" si="7"/>
        <v>0.47536769917179095</v>
      </c>
      <c r="H31" s="1">
        <f t="shared" si="8"/>
        <v>0.52463230082820911</v>
      </c>
      <c r="I31" s="2" t="str">
        <f t="shared" si="1"/>
        <v>R+4.21</v>
      </c>
      <c r="J31" t="str">
        <f t="shared" si="9"/>
        <v>R+4</v>
      </c>
      <c r="K31" s="6">
        <f>Sheet2!I12+Sheet3!I12+Sheet4!I12+Sheet5!I12+Sheet6!I12+Sheet7!I12</f>
        <v>1</v>
      </c>
      <c r="L31" s="6">
        <f>Sheet2!J12+Sheet3!J12+Sheet4!J12+Sheet5!J12+Sheet6!J12+Sheet7!J12</f>
        <v>5</v>
      </c>
      <c r="M31" s="6" t="str">
        <f t="shared" si="10"/>
        <v/>
      </c>
      <c r="N31" s="6" t="str">
        <f t="shared" si="11"/>
        <v/>
      </c>
      <c r="O31" s="6" t="str">
        <f t="shared" si="12"/>
        <v/>
      </c>
    </row>
    <row r="32" spans="1:112" x14ac:dyDescent="0.25">
      <c r="A32">
        <v>11</v>
      </c>
      <c r="B32">
        <f t="shared" si="2"/>
        <v>716806</v>
      </c>
      <c r="C32">
        <f t="shared" si="3"/>
        <v>565483</v>
      </c>
      <c r="D32">
        <f t="shared" si="4"/>
        <v>137367</v>
      </c>
      <c r="E32" s="1">
        <f t="shared" si="5"/>
        <v>0.78889267109929329</v>
      </c>
      <c r="F32" s="1">
        <f t="shared" si="6"/>
        <v>0.19163762580112331</v>
      </c>
      <c r="G32" s="1">
        <f t="shared" si="7"/>
        <v>0.80455716013374123</v>
      </c>
      <c r="H32" s="1">
        <f t="shared" si="8"/>
        <v>0.19544283986625879</v>
      </c>
      <c r="I32" s="2" t="str">
        <f t="shared" si="1"/>
        <v>D+28.71</v>
      </c>
      <c r="J32" t="str">
        <f t="shared" si="9"/>
        <v>D+29</v>
      </c>
      <c r="K32" s="6">
        <f>Sheet2!I13+Sheet3!I13+Sheet4!I13+Sheet5!I13+Sheet6!I13+Sheet7!I13</f>
        <v>6</v>
      </c>
      <c r="L32" s="6">
        <f>Sheet2!J13+Sheet3!J13+Sheet4!J13+Sheet5!J13+Sheet6!J13+Sheet7!J13</f>
        <v>0</v>
      </c>
      <c r="M32" s="6" t="str">
        <f t="shared" si="10"/>
        <v>one party</v>
      </c>
      <c r="N32" s="6" t="str">
        <f t="shared" si="11"/>
        <v>D</v>
      </c>
      <c r="O32" s="6" t="str">
        <f t="shared" si="12"/>
        <v/>
      </c>
    </row>
    <row r="33" spans="1:15" x14ac:dyDescent="0.25">
      <c r="A33">
        <v>12</v>
      </c>
      <c r="B33">
        <f t="shared" si="2"/>
        <v>734872</v>
      </c>
      <c r="C33">
        <f t="shared" si="3"/>
        <v>242131</v>
      </c>
      <c r="D33">
        <f t="shared" si="4"/>
        <v>470159</v>
      </c>
      <c r="E33" s="1">
        <f t="shared" si="5"/>
        <v>0.32948731207611665</v>
      </c>
      <c r="F33" s="1">
        <f t="shared" si="6"/>
        <v>0.63978352692713836</v>
      </c>
      <c r="G33" s="1">
        <f t="shared" si="7"/>
        <v>0.33993317328616152</v>
      </c>
      <c r="H33" s="1">
        <f t="shared" si="8"/>
        <v>0.66006682671383843</v>
      </c>
      <c r="I33" s="2" t="str">
        <f t="shared" si="1"/>
        <v>R+17.75</v>
      </c>
      <c r="J33" t="str">
        <f t="shared" si="9"/>
        <v>R+18</v>
      </c>
      <c r="K33" s="6">
        <f>Sheet2!I14+Sheet3!I14+Sheet4!I14+Sheet5!I14+Sheet6!I14+Sheet7!I14</f>
        <v>0</v>
      </c>
      <c r="L33" s="6">
        <f>Sheet2!J14+Sheet3!J14+Sheet4!J14+Sheet5!J14+Sheet6!J14+Sheet7!J14</f>
        <v>6</v>
      </c>
      <c r="M33" s="6" t="str">
        <f t="shared" si="10"/>
        <v>one party</v>
      </c>
      <c r="N33" s="6" t="str">
        <f t="shared" si="11"/>
        <v/>
      </c>
      <c r="O33" s="6" t="str">
        <f t="shared" si="12"/>
        <v>R</v>
      </c>
    </row>
    <row r="34" spans="1:15" x14ac:dyDescent="0.25">
      <c r="A34">
        <v>13</v>
      </c>
      <c r="B34">
        <f t="shared" si="2"/>
        <v>805848</v>
      </c>
      <c r="C34">
        <f t="shared" si="3"/>
        <v>392755</v>
      </c>
      <c r="D34">
        <f t="shared" si="4"/>
        <v>392012</v>
      </c>
      <c r="E34" s="4">
        <f t="shared" si="5"/>
        <v>0.48738099492708303</v>
      </c>
      <c r="F34" s="3">
        <f t="shared" si="6"/>
        <v>0.48645898482095878</v>
      </c>
      <c r="G34" s="1">
        <f t="shared" si="7"/>
        <v>0.50047338891671034</v>
      </c>
      <c r="H34" s="1">
        <f t="shared" si="8"/>
        <v>0.49952661108328966</v>
      </c>
      <c r="I34" s="2" t="str">
        <f t="shared" si="1"/>
        <v>R+1.7</v>
      </c>
      <c r="J34" t="str">
        <f t="shared" si="9"/>
        <v>R+2</v>
      </c>
      <c r="K34" s="6">
        <f>Sheet2!I15+Sheet3!I15+Sheet4!I15+Sheet5!I15+Sheet6!I15+Sheet7!I15</f>
        <v>4</v>
      </c>
      <c r="L34" s="6">
        <f>Sheet2!J15+Sheet3!J15+Sheet4!J15+Sheet5!J15+Sheet6!J15+Sheet7!J15</f>
        <v>2</v>
      </c>
      <c r="M34" s="6" t="str">
        <f t="shared" si="10"/>
        <v/>
      </c>
      <c r="N34" s="6" t="str">
        <f t="shared" si="11"/>
        <v/>
      </c>
      <c r="O34" s="6" t="str">
        <f t="shared" si="12"/>
        <v/>
      </c>
    </row>
    <row r="35" spans="1:15" x14ac:dyDescent="0.25">
      <c r="A35">
        <v>14</v>
      </c>
      <c r="B35">
        <f t="shared" si="2"/>
        <v>801510</v>
      </c>
      <c r="C35">
        <f t="shared" si="3"/>
        <v>343456</v>
      </c>
      <c r="D35">
        <f t="shared" si="4"/>
        <v>435636</v>
      </c>
      <c r="E35" s="1">
        <f t="shared" si="5"/>
        <v>0.42851118513805192</v>
      </c>
      <c r="F35" s="1">
        <f t="shared" si="6"/>
        <v>0.54351910768424594</v>
      </c>
      <c r="G35" s="1">
        <f t="shared" si="7"/>
        <v>0.44084138972034109</v>
      </c>
      <c r="H35" s="1">
        <f t="shared" si="8"/>
        <v>0.55915861027965885</v>
      </c>
      <c r="I35" s="2" t="str">
        <f t="shared" si="1"/>
        <v>R+7.66</v>
      </c>
      <c r="J35" t="str">
        <f t="shared" si="9"/>
        <v>R+8</v>
      </c>
      <c r="K35" s="6">
        <f>Sheet2!I16+Sheet3!I16+Sheet4!I16+Sheet5!I16+Sheet6!I16+Sheet7!I16</f>
        <v>1</v>
      </c>
      <c r="L35" s="6">
        <f>Sheet2!J16+Sheet3!J16+Sheet4!J16+Sheet5!J16+Sheet6!J16+Sheet7!J16</f>
        <v>5</v>
      </c>
      <c r="M35" s="6" t="str">
        <f t="shared" si="10"/>
        <v/>
      </c>
      <c r="N35" s="6" t="str">
        <f t="shared" si="11"/>
        <v/>
      </c>
      <c r="O35" s="6" t="str">
        <f t="shared" si="12"/>
        <v/>
      </c>
    </row>
    <row r="36" spans="1:15" x14ac:dyDescent="0.25">
      <c r="A36">
        <v>15</v>
      </c>
      <c r="B36">
        <f t="shared" si="2"/>
        <v>723714</v>
      </c>
      <c r="C36">
        <f t="shared" si="3"/>
        <v>322857</v>
      </c>
      <c r="D36">
        <f t="shared" si="4"/>
        <v>378470</v>
      </c>
      <c r="E36" s="1">
        <f t="shared" si="5"/>
        <v>0.44611130916356462</v>
      </c>
      <c r="F36" s="1">
        <f t="shared" si="6"/>
        <v>0.52295520053501798</v>
      </c>
      <c r="G36" s="1">
        <f t="shared" si="7"/>
        <v>0.46035159062748188</v>
      </c>
      <c r="H36" s="1">
        <f t="shared" si="8"/>
        <v>0.53964840937251812</v>
      </c>
      <c r="I36" s="2" t="str">
        <f t="shared" si="1"/>
        <v>R+5.71</v>
      </c>
      <c r="J36" t="str">
        <f t="shared" si="9"/>
        <v>R+6</v>
      </c>
      <c r="K36" s="6">
        <f>Sheet2!I17+Sheet3!I17+Sheet4!I17+Sheet5!I17+Sheet6!I17+Sheet7!I17</f>
        <v>1</v>
      </c>
      <c r="L36" s="6">
        <f>Sheet2!J17+Sheet3!J17+Sheet4!J17+Sheet5!J17+Sheet6!J17+Sheet7!J17</f>
        <v>5</v>
      </c>
      <c r="M36" s="6" t="str">
        <f t="shared" si="10"/>
        <v/>
      </c>
      <c r="N36" s="6" t="str">
        <f t="shared" si="11"/>
        <v/>
      </c>
      <c r="O36" s="6" t="str">
        <f t="shared" si="12"/>
        <v/>
      </c>
    </row>
    <row r="37" spans="1:15" x14ac:dyDescent="0.25">
      <c r="K37" s="6">
        <f>SUM(K22:K36)</f>
        <v>25</v>
      </c>
      <c r="L37" s="6">
        <f>SUM(L22:L36)</f>
        <v>65</v>
      </c>
      <c r="M37" s="6">
        <f>COUNTIF(M22:M36,"one party")</f>
        <v>8</v>
      </c>
      <c r="N37">
        <f>COUNTIF(N22:N36,"D")</f>
        <v>2</v>
      </c>
      <c r="O37" s="6">
        <f>COUNTIF(O22:O36,"R")</f>
        <v>6</v>
      </c>
    </row>
    <row r="38" spans="1:15" x14ac:dyDescent="0.25">
      <c r="K38" s="1">
        <f>K37/SUM($K37:$L37)</f>
        <v>0.27777777777777779</v>
      </c>
      <c r="L38" s="1">
        <f>L37/SUM($K37:$L37)</f>
        <v>0.72222222222222221</v>
      </c>
      <c r="M38" s="6"/>
    </row>
  </sheetData>
  <conditionalFormatting sqref="E22:E36 G22:G36">
    <cfRule type="cellIs" dxfId="28" priority="2" operator="greaterThan">
      <formula>0.5</formula>
    </cfRule>
  </conditionalFormatting>
  <conditionalFormatting sqref="F22:F36 H22:H36">
    <cfRule type="cellIs" dxfId="27" priority="1" operator="greaterThan">
      <formula>0.5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1"/>
  <sheetViews>
    <sheetView workbookViewId="0">
      <selection activeCell="I1" sqref="I1:J1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  <c r="K1" s="6"/>
    </row>
    <row r="2" spans="1:11" x14ac:dyDescent="0.25">
      <c r="A2">
        <v>0</v>
      </c>
      <c r="B2" t="s">
        <v>103</v>
      </c>
      <c r="C2">
        <f>'district-data (4)'!C2</f>
        <v>0</v>
      </c>
      <c r="D2">
        <f>'district-data (4)'!D2</f>
        <v>0</v>
      </c>
      <c r="E2">
        <f>'district-data (4)'!E2</f>
        <v>0</v>
      </c>
      <c r="I2" s="6"/>
      <c r="J2" s="6"/>
      <c r="K2" s="6"/>
    </row>
    <row r="3" spans="1:11" x14ac:dyDescent="0.25">
      <c r="A3">
        <v>1</v>
      </c>
      <c r="B3">
        <v>1</v>
      </c>
      <c r="C3">
        <f>'district-data (4)'!C3</f>
        <v>345256</v>
      </c>
      <c r="D3">
        <f>'district-data (4)'!D3</f>
        <v>163145</v>
      </c>
      <c r="E3">
        <f>'district-data (4)'!E3</f>
        <v>174116</v>
      </c>
      <c r="F3" s="1">
        <f>D3/C3</f>
        <v>0.47253342447343422</v>
      </c>
      <c r="G3" s="5">
        <f>E3/C3</f>
        <v>0.50430984544801538</v>
      </c>
      <c r="H3" s="2">
        <f>F3-G3</f>
        <v>-3.1776420974581165E-2</v>
      </c>
      <c r="I3" s="6">
        <f>IF(H3&gt;0,1,0)</f>
        <v>0</v>
      </c>
      <c r="J3" s="6">
        <f>IF(H3&lt;0,1,0)</f>
        <v>1</v>
      </c>
      <c r="K3" s="6" t="str">
        <f>IF(ABS(H3)&lt;0.08,"comp","")</f>
        <v>comp</v>
      </c>
    </row>
    <row r="4" spans="1:11" x14ac:dyDescent="0.25">
      <c r="A4">
        <v>2</v>
      </c>
      <c r="B4">
        <v>2</v>
      </c>
      <c r="C4">
        <f>'district-data (4)'!C4</f>
        <v>331664</v>
      </c>
      <c r="D4">
        <f>'district-data (4)'!D4</f>
        <v>106119</v>
      </c>
      <c r="E4">
        <f>'district-data (4)'!E4</f>
        <v>218085</v>
      </c>
      <c r="F4" s="3">
        <f t="shared" ref="F4:F17" si="0">D4/C4</f>
        <v>0.31995935645713736</v>
      </c>
      <c r="G4" s="1">
        <f t="shared" ref="G4:G17" si="1">E4/C4</f>
        <v>0.65754800038593275</v>
      </c>
      <c r="H4" s="2">
        <f t="shared" ref="H4:H17" si="2">F4-G4</f>
        <v>-0.3375886439287954</v>
      </c>
      <c r="I4" s="6">
        <f t="shared" ref="I4:I17" si="3">IF(H4&gt;0,1,0)</f>
        <v>0</v>
      </c>
      <c r="J4" s="6">
        <f t="shared" ref="J4:J17" si="4">IF(H4&lt;0,1,0)</f>
        <v>1</v>
      </c>
      <c r="K4" s="6" t="str">
        <f t="shared" ref="K4:K17" si="5">IF(ABS(H4)&lt;0.08,"comp","")</f>
        <v/>
      </c>
    </row>
    <row r="5" spans="1:11" x14ac:dyDescent="0.25">
      <c r="A5">
        <v>3</v>
      </c>
      <c r="B5">
        <v>3</v>
      </c>
      <c r="C5">
        <f>'district-data (4)'!C5</f>
        <v>318575</v>
      </c>
      <c r="D5">
        <f>'district-data (4)'!D5</f>
        <v>218462</v>
      </c>
      <c r="E5">
        <f>'district-data (4)'!E5</f>
        <v>92935</v>
      </c>
      <c r="F5" s="1">
        <f t="shared" si="0"/>
        <v>0.68574746919877583</v>
      </c>
      <c r="G5" s="1">
        <f t="shared" si="1"/>
        <v>0.29172094483245703</v>
      </c>
      <c r="H5" s="2">
        <f t="shared" si="2"/>
        <v>0.3940265243663188</v>
      </c>
      <c r="I5" s="6">
        <f t="shared" si="3"/>
        <v>1</v>
      </c>
      <c r="J5" s="6">
        <f t="shared" si="4"/>
        <v>0</v>
      </c>
      <c r="K5" s="6" t="str">
        <f t="shared" si="5"/>
        <v/>
      </c>
    </row>
    <row r="6" spans="1:11" x14ac:dyDescent="0.25">
      <c r="A6">
        <v>4</v>
      </c>
      <c r="B6">
        <v>4</v>
      </c>
      <c r="C6">
        <f>'district-data (4)'!C6</f>
        <v>338232</v>
      </c>
      <c r="D6">
        <f>'district-data (4)'!D6</f>
        <v>106914</v>
      </c>
      <c r="E6">
        <f>'district-data (4)'!E6</f>
        <v>222909</v>
      </c>
      <c r="F6" s="1">
        <f t="shared" si="0"/>
        <v>0.3160966437238345</v>
      </c>
      <c r="G6" s="1">
        <f t="shared" si="1"/>
        <v>0.65904172284112683</v>
      </c>
      <c r="H6" s="2">
        <f t="shared" si="2"/>
        <v>-0.34294507911729233</v>
      </c>
      <c r="I6" s="6">
        <f t="shared" si="3"/>
        <v>0</v>
      </c>
      <c r="J6" s="6">
        <f t="shared" si="4"/>
        <v>1</v>
      </c>
      <c r="K6" s="6" t="str">
        <f t="shared" si="5"/>
        <v/>
      </c>
    </row>
    <row r="7" spans="1:11" x14ac:dyDescent="0.25">
      <c r="A7">
        <v>5</v>
      </c>
      <c r="B7">
        <v>5</v>
      </c>
      <c r="C7">
        <f>'district-data (4)'!C7</f>
        <v>329913</v>
      </c>
      <c r="D7">
        <f>'district-data (4)'!D7</f>
        <v>124421</v>
      </c>
      <c r="E7">
        <f>'district-data (4)'!E7</f>
        <v>195916</v>
      </c>
      <c r="F7" s="1">
        <f t="shared" si="0"/>
        <v>0.37713275924258821</v>
      </c>
      <c r="G7" s="1">
        <f t="shared" si="1"/>
        <v>0.59384140667388075</v>
      </c>
      <c r="H7" s="2">
        <f t="shared" si="2"/>
        <v>-0.21670864743129253</v>
      </c>
      <c r="I7" s="6">
        <f t="shared" si="3"/>
        <v>0</v>
      </c>
      <c r="J7" s="6">
        <f t="shared" si="4"/>
        <v>1</v>
      </c>
      <c r="K7" s="6" t="str">
        <f t="shared" si="5"/>
        <v/>
      </c>
    </row>
    <row r="8" spans="1:11" x14ac:dyDescent="0.25">
      <c r="A8">
        <v>6</v>
      </c>
      <c r="B8">
        <v>6</v>
      </c>
      <c r="C8">
        <f>'district-data (4)'!C8</f>
        <v>339415</v>
      </c>
      <c r="D8">
        <f>'district-data (4)'!D8</f>
        <v>141979</v>
      </c>
      <c r="E8">
        <f>'district-data (4)'!E8</f>
        <v>189413</v>
      </c>
      <c r="F8" s="3">
        <f t="shared" si="0"/>
        <v>0.4183050248221204</v>
      </c>
      <c r="G8" s="1">
        <f t="shared" si="1"/>
        <v>0.5580572455548517</v>
      </c>
      <c r="H8" s="2">
        <f t="shared" si="2"/>
        <v>-0.1397522207327313</v>
      </c>
      <c r="I8" s="6">
        <f t="shared" si="3"/>
        <v>0</v>
      </c>
      <c r="J8" s="6">
        <f t="shared" si="4"/>
        <v>1</v>
      </c>
      <c r="K8" s="6" t="str">
        <f t="shared" si="5"/>
        <v/>
      </c>
    </row>
    <row r="9" spans="1:11" x14ac:dyDescent="0.25">
      <c r="A9">
        <v>7</v>
      </c>
      <c r="B9">
        <v>7</v>
      </c>
      <c r="C9">
        <f>'district-data (4)'!C9</f>
        <v>336018</v>
      </c>
      <c r="D9">
        <f>'district-data (4)'!D9</f>
        <v>136230</v>
      </c>
      <c r="E9">
        <f>'district-data (4)'!E9</f>
        <v>190892</v>
      </c>
      <c r="F9" s="1">
        <f t="shared" si="0"/>
        <v>0.40542470939056835</v>
      </c>
      <c r="G9" s="1">
        <f t="shared" si="1"/>
        <v>0.56810051842460818</v>
      </c>
      <c r="H9" s="2">
        <f t="shared" si="2"/>
        <v>-0.16267580903403983</v>
      </c>
      <c r="I9" s="6">
        <f t="shared" si="3"/>
        <v>0</v>
      </c>
      <c r="J9" s="6">
        <f t="shared" si="4"/>
        <v>1</v>
      </c>
      <c r="K9" s="6" t="str">
        <f t="shared" si="5"/>
        <v/>
      </c>
    </row>
    <row r="10" spans="1:11" x14ac:dyDescent="0.25">
      <c r="A10">
        <v>8</v>
      </c>
      <c r="B10">
        <v>8</v>
      </c>
      <c r="C10">
        <f>'district-data (4)'!C10</f>
        <v>331302</v>
      </c>
      <c r="D10">
        <f>'district-data (4)'!D10</f>
        <v>120702</v>
      </c>
      <c r="E10">
        <f>'district-data (4)'!E10</f>
        <v>203034</v>
      </c>
      <c r="F10" s="1">
        <f t="shared" si="0"/>
        <v>0.36432620388648423</v>
      </c>
      <c r="G10" s="1">
        <f t="shared" si="1"/>
        <v>0.61283662640128944</v>
      </c>
      <c r="H10" s="2">
        <f t="shared" si="2"/>
        <v>-0.24851042251480521</v>
      </c>
      <c r="I10" s="6">
        <f t="shared" si="3"/>
        <v>0</v>
      </c>
      <c r="J10" s="6">
        <f t="shared" si="4"/>
        <v>1</v>
      </c>
      <c r="K10" s="6" t="str">
        <f t="shared" si="5"/>
        <v/>
      </c>
    </row>
    <row r="11" spans="1:11" x14ac:dyDescent="0.25">
      <c r="A11">
        <v>9</v>
      </c>
      <c r="B11">
        <v>9</v>
      </c>
      <c r="C11">
        <f>'district-data (4)'!C11</f>
        <v>331850</v>
      </c>
      <c r="D11">
        <f>'district-data (4)'!D11</f>
        <v>159619</v>
      </c>
      <c r="E11">
        <f>'district-data (4)'!E11</f>
        <v>162739</v>
      </c>
      <c r="F11" s="1">
        <f t="shared" si="0"/>
        <v>0.4809974386017779</v>
      </c>
      <c r="G11" s="5">
        <f t="shared" si="1"/>
        <v>0.49039927678167849</v>
      </c>
      <c r="H11" s="2">
        <f t="shared" si="2"/>
        <v>-9.4018381799005901E-3</v>
      </c>
      <c r="I11" s="6">
        <f t="shared" si="3"/>
        <v>0</v>
      </c>
      <c r="J11" s="6">
        <f t="shared" si="4"/>
        <v>1</v>
      </c>
      <c r="K11" s="6" t="str">
        <f t="shared" si="5"/>
        <v>comp</v>
      </c>
    </row>
    <row r="12" spans="1:11" x14ac:dyDescent="0.25">
      <c r="A12">
        <v>10</v>
      </c>
      <c r="B12">
        <v>10</v>
      </c>
      <c r="C12">
        <f>'district-data (4)'!C12</f>
        <v>338624</v>
      </c>
      <c r="D12">
        <f>'district-data (4)'!D12</f>
        <v>153465</v>
      </c>
      <c r="E12">
        <f>'district-data (4)'!E12</f>
        <v>176746</v>
      </c>
      <c r="F12" s="1">
        <f t="shared" si="0"/>
        <v>0.45320178132678135</v>
      </c>
      <c r="G12" s="1">
        <f t="shared" si="1"/>
        <v>0.52195355320355319</v>
      </c>
      <c r="H12" s="2">
        <f t="shared" si="2"/>
        <v>-6.8751771876771839E-2</v>
      </c>
      <c r="I12" s="6">
        <f t="shared" si="3"/>
        <v>0</v>
      </c>
      <c r="J12" s="6">
        <f t="shared" si="4"/>
        <v>1</v>
      </c>
      <c r="K12" s="6" t="str">
        <f t="shared" si="5"/>
        <v>comp</v>
      </c>
    </row>
    <row r="13" spans="1:11" x14ac:dyDescent="0.25">
      <c r="A13">
        <v>11</v>
      </c>
      <c r="B13">
        <v>11</v>
      </c>
      <c r="C13">
        <f>'district-data (4)'!C13</f>
        <v>316909</v>
      </c>
      <c r="D13">
        <f>'district-data (4)'!D13</f>
        <v>248245</v>
      </c>
      <c r="E13">
        <f>'district-data (4)'!E13</f>
        <v>62310</v>
      </c>
      <c r="F13" s="1">
        <f t="shared" si="0"/>
        <v>0.78333212373268035</v>
      </c>
      <c r="G13" s="1">
        <f t="shared" si="1"/>
        <v>0.19661795657428474</v>
      </c>
      <c r="H13" s="2">
        <f t="shared" si="2"/>
        <v>0.58671416715839564</v>
      </c>
      <c r="I13" s="6">
        <f t="shared" si="3"/>
        <v>1</v>
      </c>
      <c r="J13" s="6">
        <f t="shared" si="4"/>
        <v>0</v>
      </c>
      <c r="K13" s="6" t="str">
        <f t="shared" si="5"/>
        <v/>
      </c>
    </row>
    <row r="14" spans="1:11" x14ac:dyDescent="0.25">
      <c r="A14">
        <v>12</v>
      </c>
      <c r="B14">
        <v>12</v>
      </c>
      <c r="C14">
        <f>'district-data (4)'!C14</f>
        <v>319400</v>
      </c>
      <c r="D14">
        <f>'district-data (4)'!D14</f>
        <v>111664</v>
      </c>
      <c r="E14">
        <f>'district-data (4)'!E14</f>
        <v>199538</v>
      </c>
      <c r="F14" s="1">
        <f t="shared" si="0"/>
        <v>0.34960551033187226</v>
      </c>
      <c r="G14" s="1">
        <f t="shared" si="1"/>
        <v>0.62472761427676893</v>
      </c>
      <c r="H14" s="2">
        <f t="shared" si="2"/>
        <v>-0.27512210394489667</v>
      </c>
      <c r="I14" s="6">
        <f t="shared" si="3"/>
        <v>0</v>
      </c>
      <c r="J14" s="6">
        <f t="shared" si="4"/>
        <v>1</v>
      </c>
      <c r="K14" s="6" t="str">
        <f t="shared" si="5"/>
        <v/>
      </c>
    </row>
    <row r="15" spans="1:11" x14ac:dyDescent="0.25">
      <c r="A15">
        <v>13</v>
      </c>
      <c r="B15">
        <v>13</v>
      </c>
      <c r="C15">
        <f>'district-data (4)'!C15</f>
        <v>353512</v>
      </c>
      <c r="D15">
        <f>'district-data (4)'!D15</f>
        <v>174257</v>
      </c>
      <c r="E15">
        <f>'district-data (4)'!E15</f>
        <v>171137</v>
      </c>
      <c r="F15" s="1">
        <f t="shared" si="0"/>
        <v>0.4929309330376338</v>
      </c>
      <c r="G15" s="5">
        <f t="shared" si="1"/>
        <v>0.48410520717825706</v>
      </c>
      <c r="H15" s="2">
        <f t="shared" si="2"/>
        <v>8.8257258593767429E-3</v>
      </c>
      <c r="I15" s="6">
        <f t="shared" si="3"/>
        <v>1</v>
      </c>
      <c r="J15" s="6">
        <f t="shared" si="4"/>
        <v>0</v>
      </c>
      <c r="K15" s="6" t="str">
        <f t="shared" si="5"/>
        <v>comp</v>
      </c>
    </row>
    <row r="16" spans="1:11" x14ac:dyDescent="0.25">
      <c r="A16">
        <v>14</v>
      </c>
      <c r="B16">
        <v>14</v>
      </c>
      <c r="C16">
        <f>'district-data (4)'!C16</f>
        <v>350008</v>
      </c>
      <c r="D16">
        <f>'district-data (4)'!D16</f>
        <v>154429</v>
      </c>
      <c r="E16">
        <f>'district-data (4)'!E16</f>
        <v>186713</v>
      </c>
      <c r="F16" s="1">
        <f t="shared" si="0"/>
        <v>0.44121562935704328</v>
      </c>
      <c r="G16" s="1">
        <f t="shared" si="1"/>
        <v>0.53345352106237576</v>
      </c>
      <c r="H16" s="2">
        <f t="shared" si="2"/>
        <v>-9.2237891705332475E-2</v>
      </c>
      <c r="I16" s="6">
        <f t="shared" si="3"/>
        <v>0</v>
      </c>
      <c r="J16" s="6">
        <f t="shared" si="4"/>
        <v>1</v>
      </c>
      <c r="K16" s="6" t="str">
        <f t="shared" si="5"/>
        <v/>
      </c>
    </row>
    <row r="17" spans="1:11" x14ac:dyDescent="0.25">
      <c r="A17">
        <v>15</v>
      </c>
      <c r="B17">
        <v>15</v>
      </c>
      <c r="C17">
        <f>'district-data (4)'!C17</f>
        <v>317118</v>
      </c>
      <c r="D17">
        <f>'district-data (4)'!D17</f>
        <v>141698</v>
      </c>
      <c r="E17">
        <f>'district-data (4)'!E17</f>
        <v>167936</v>
      </c>
      <c r="F17" s="1">
        <f t="shared" si="0"/>
        <v>0.44683051734685514</v>
      </c>
      <c r="G17" s="5">
        <f t="shared" si="1"/>
        <v>0.52956943472146012</v>
      </c>
      <c r="H17" s="2">
        <f t="shared" si="2"/>
        <v>-8.2738917374604981E-2</v>
      </c>
      <c r="I17" s="6">
        <f t="shared" si="3"/>
        <v>0</v>
      </c>
      <c r="J17" s="6">
        <f t="shared" si="4"/>
        <v>1</v>
      </c>
      <c r="K17" s="6" t="str">
        <f t="shared" si="5"/>
        <v/>
      </c>
    </row>
    <row r="18" spans="1:11" x14ac:dyDescent="0.25">
      <c r="I18" s="6">
        <f>SUM(I3:I17)</f>
        <v>3</v>
      </c>
      <c r="J18" s="6">
        <f>SUM(J3:J17)</f>
        <v>12</v>
      </c>
      <c r="K18" s="6">
        <f>COUNTIF(K3:K17,"comp")</f>
        <v>4</v>
      </c>
    </row>
    <row r="21" spans="1:11" x14ac:dyDescent="0.25">
      <c r="C21" s="1"/>
      <c r="D21" s="1"/>
    </row>
  </sheetData>
  <conditionalFormatting sqref="F1:F1048576">
    <cfRule type="containsText" priority="6" stopIfTrue="1" operator="containsText" text="D">
      <formula>NOT(ISERROR(SEARCH("D",F1)))</formula>
    </cfRule>
    <cfRule type="cellIs" dxfId="26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25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24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23" priority="2" operator="greaterThan">
      <formula>0.5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8"/>
  <sheetViews>
    <sheetView workbookViewId="0">
      <selection activeCell="I1" sqref="I1:J1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5.42578125" bestFit="1" customWidth="1"/>
    <col min="4" max="4" width="15.140625" bestFit="1" customWidth="1"/>
    <col min="5" max="5" width="14.42578125" bestFit="1" customWidth="1"/>
  </cols>
  <sheetData>
    <row r="1" spans="1:10" x14ac:dyDescent="0.25">
      <c r="A1" t="s">
        <v>0</v>
      </c>
      <c r="B1" t="s">
        <v>1</v>
      </c>
      <c r="C1" t="s">
        <v>5</v>
      </c>
      <c r="D1" t="s">
        <v>6</v>
      </c>
      <c r="E1" t="s">
        <v>7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(4)'!F2</f>
        <v>0</v>
      </c>
      <c r="D2">
        <f>'district-data (4)'!G2</f>
        <v>0</v>
      </c>
      <c r="E2">
        <f>'district-data (4)'!H2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(4)'!F3</f>
        <v>405249</v>
      </c>
      <c r="D3">
        <f>'district-data (4)'!G3</f>
        <v>202941</v>
      </c>
      <c r="E3">
        <f>'district-data (4)'!H3</f>
        <v>196027</v>
      </c>
      <c r="F3" s="3">
        <f>D3/C3</f>
        <v>0.50078100131030556</v>
      </c>
      <c r="G3" s="1">
        <f>E3/C3</f>
        <v>0.48371988579860775</v>
      </c>
      <c r="H3" s="2">
        <f>F3-G3</f>
        <v>1.7061115511697811E-2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(4)'!F4</f>
        <v>396856</v>
      </c>
      <c r="D4">
        <f>'district-data (4)'!G4</f>
        <v>124488</v>
      </c>
      <c r="E4">
        <f>'district-data (4)'!H4</f>
        <v>266926</v>
      </c>
      <c r="F4" s="1">
        <f t="shared" ref="F4:F17" si="0">D4/C4</f>
        <v>0.31368556856895197</v>
      </c>
      <c r="G4" s="1">
        <f t="shared" ref="G4:G17" si="1">E4/C4</f>
        <v>0.67260164896083219</v>
      </c>
      <c r="H4" s="2">
        <f t="shared" ref="H4:H17" si="2">F4-G4</f>
        <v>-0.35891608039188022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(4)'!F5</f>
        <v>365314</v>
      </c>
      <c r="D5">
        <f>'district-data (4)'!G5</f>
        <v>263291</v>
      </c>
      <c r="E5">
        <f>'district-data (4)'!H5</f>
        <v>96466</v>
      </c>
      <c r="F5" s="1">
        <f t="shared" si="0"/>
        <v>0.72072518436194621</v>
      </c>
      <c r="G5" s="1">
        <f t="shared" si="1"/>
        <v>0.26406324422277822</v>
      </c>
      <c r="H5" s="2">
        <f t="shared" si="2"/>
        <v>0.456661940139168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(4)'!F6</f>
        <v>408037</v>
      </c>
      <c r="D6">
        <f>'district-data (4)'!G6</f>
        <v>132450</v>
      </c>
      <c r="E6">
        <f>'district-data (4)'!H6</f>
        <v>269242</v>
      </c>
      <c r="F6" s="1">
        <f t="shared" si="0"/>
        <v>0.32460291591203738</v>
      </c>
      <c r="G6" s="1">
        <f t="shared" si="1"/>
        <v>0.65984702367677439</v>
      </c>
      <c r="H6" s="2">
        <f t="shared" si="2"/>
        <v>-0.33524410776473701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(4)'!F7</f>
        <v>397861</v>
      </c>
      <c r="D7">
        <f>'district-data (4)'!G7</f>
        <v>145614</v>
      </c>
      <c r="E7">
        <f>'district-data (4)'!H7</f>
        <v>246062</v>
      </c>
      <c r="F7" s="1">
        <f t="shared" si="0"/>
        <v>0.36599214298461019</v>
      </c>
      <c r="G7" s="1">
        <f t="shared" si="1"/>
        <v>0.61846222675758622</v>
      </c>
      <c r="H7" s="2">
        <f t="shared" si="2"/>
        <v>-0.25247008377297603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(4)'!F8</f>
        <v>400190</v>
      </c>
      <c r="D8">
        <f>'district-data (4)'!G8</f>
        <v>150889</v>
      </c>
      <c r="E8">
        <f>'district-data (4)'!H8</f>
        <v>244161</v>
      </c>
      <c r="F8" s="1">
        <f t="shared" si="0"/>
        <v>0.37704340438291811</v>
      </c>
      <c r="G8" s="1">
        <f t="shared" si="1"/>
        <v>0.6101126964691771</v>
      </c>
      <c r="H8" s="2">
        <f t="shared" si="2"/>
        <v>-0.23306929208625898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(4)'!F9</f>
        <v>403312</v>
      </c>
      <c r="D9">
        <f>'district-data (4)'!G9</f>
        <v>161699</v>
      </c>
      <c r="E9">
        <f>'district-data (4)'!H9</f>
        <v>235675</v>
      </c>
      <c r="F9" s="1">
        <f t="shared" si="0"/>
        <v>0.40092781766969493</v>
      </c>
      <c r="G9" s="1">
        <f t="shared" si="1"/>
        <v>0.58434908953862019</v>
      </c>
      <c r="H9" s="2">
        <f t="shared" si="2"/>
        <v>-0.18342127186892526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(4)'!F10</f>
        <v>393513</v>
      </c>
      <c r="D10">
        <f>'district-data (4)'!G10</f>
        <v>149076</v>
      </c>
      <c r="E10">
        <f>'district-data (4)'!H10</f>
        <v>238733</v>
      </c>
      <c r="F10" s="1">
        <f t="shared" si="0"/>
        <v>0.37883373611545235</v>
      </c>
      <c r="G10" s="1">
        <f t="shared" si="1"/>
        <v>0.60667119002421777</v>
      </c>
      <c r="H10" s="2">
        <f t="shared" si="2"/>
        <v>-0.22783745390876542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(4)'!F11</f>
        <v>388982</v>
      </c>
      <c r="D11">
        <f>'district-data (4)'!G11</f>
        <v>182466</v>
      </c>
      <c r="E11">
        <f>'district-data (4)'!H11</f>
        <v>199871</v>
      </c>
      <c r="F11" s="1">
        <f t="shared" si="0"/>
        <v>0.46908597312986205</v>
      </c>
      <c r="G11" s="1">
        <f t="shared" si="1"/>
        <v>0.51383097418389545</v>
      </c>
      <c r="H11" s="2">
        <f t="shared" si="2"/>
        <v>-4.4745001054033395E-2</v>
      </c>
      <c r="I11" s="6">
        <f t="shared" si="3"/>
        <v>0</v>
      </c>
      <c r="J11" s="6">
        <f t="shared" si="4"/>
        <v>1</v>
      </c>
    </row>
    <row r="12" spans="1:10" x14ac:dyDescent="0.25">
      <c r="A12">
        <v>10</v>
      </c>
      <c r="B12">
        <v>10</v>
      </c>
      <c r="C12">
        <f>'district-data (4)'!F12</f>
        <v>391719</v>
      </c>
      <c r="D12">
        <f>'district-data (4)'!G12</f>
        <v>185649</v>
      </c>
      <c r="E12">
        <f>'district-data (4)'!H12</f>
        <v>199435</v>
      </c>
      <c r="F12" s="1">
        <f t="shared" si="0"/>
        <v>0.47393412114296218</v>
      </c>
      <c r="G12" s="1">
        <f t="shared" si="1"/>
        <v>0.50912771655191602</v>
      </c>
      <c r="H12" s="2">
        <f t="shared" si="2"/>
        <v>-3.5193595408953837E-2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(4)'!F13</f>
        <v>358253</v>
      </c>
      <c r="D13">
        <f>'district-data (4)'!G13</f>
        <v>281710</v>
      </c>
      <c r="E13">
        <f>'district-data (4)'!H13</f>
        <v>72744</v>
      </c>
      <c r="F13" s="1">
        <f t="shared" si="0"/>
        <v>0.78634372915230299</v>
      </c>
      <c r="G13" s="1">
        <f t="shared" si="1"/>
        <v>0.20305203306043496</v>
      </c>
      <c r="H13" s="2">
        <f t="shared" si="2"/>
        <v>0.58329169609186804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(4)'!F14</f>
        <v>384438</v>
      </c>
      <c r="D14">
        <f>'district-data (4)'!G14</f>
        <v>127403</v>
      </c>
      <c r="E14">
        <f>'district-data (4)'!H14</f>
        <v>251144</v>
      </c>
      <c r="F14" s="1">
        <f t="shared" si="0"/>
        <v>0.33140064197607938</v>
      </c>
      <c r="G14" s="1">
        <f t="shared" si="1"/>
        <v>0.65327569074857328</v>
      </c>
      <c r="H14" s="2">
        <f t="shared" si="2"/>
        <v>-0.3218750487724939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(4)'!F15</f>
        <v>422164</v>
      </c>
      <c r="D15">
        <f>'district-data (4)'!G15</f>
        <v>209974</v>
      </c>
      <c r="E15">
        <f>'district-data (4)'!H15</f>
        <v>206965</v>
      </c>
      <c r="F15" s="4">
        <f t="shared" si="0"/>
        <v>0.49737542755895814</v>
      </c>
      <c r="G15" s="1">
        <f t="shared" si="1"/>
        <v>0.4902478657583309</v>
      </c>
      <c r="H15" s="2">
        <f t="shared" si="2"/>
        <v>7.1275618006272357E-3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(4)'!F16</f>
        <v>420760</v>
      </c>
      <c r="D16">
        <f>'district-data (4)'!G16</f>
        <v>183793</v>
      </c>
      <c r="E16">
        <f>'district-data (4)'!H16</f>
        <v>231447</v>
      </c>
      <c r="F16" s="1">
        <f t="shared" si="0"/>
        <v>0.43681195931172162</v>
      </c>
      <c r="G16" s="1">
        <f t="shared" si="1"/>
        <v>0.55006892290141651</v>
      </c>
      <c r="H16" s="2">
        <f t="shared" si="2"/>
        <v>-0.11325696358969489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(4)'!F17</f>
        <v>383732</v>
      </c>
      <c r="D17">
        <f>'district-data (4)'!G17</f>
        <v>177722</v>
      </c>
      <c r="E17">
        <f>'district-data (4)'!H17</f>
        <v>199936</v>
      </c>
      <c r="F17" s="1">
        <f t="shared" si="0"/>
        <v>0.46314094211585166</v>
      </c>
      <c r="G17" s="1">
        <f t="shared" si="1"/>
        <v>0.52103030239854897</v>
      </c>
      <c r="H17" s="2">
        <f t="shared" si="2"/>
        <v>-5.7889360282697311E-2</v>
      </c>
      <c r="I17" s="6">
        <f t="shared" si="3"/>
        <v>0</v>
      </c>
      <c r="J17" s="6">
        <f t="shared" si="4"/>
        <v>1</v>
      </c>
    </row>
    <row r="18" spans="1:10" x14ac:dyDescent="0.25">
      <c r="I18" s="6">
        <f>SUM(I3:I17)</f>
        <v>4</v>
      </c>
      <c r="J18" s="6">
        <f>SUM(J3:J17)</f>
        <v>11</v>
      </c>
    </row>
  </sheetData>
  <conditionalFormatting sqref="F1:F1048576">
    <cfRule type="containsText" priority="4" stopIfTrue="1" operator="containsText" text="D">
      <formula>NOT(ISERROR(SEARCH("D",F1)))</formula>
    </cfRule>
    <cfRule type="cellIs" dxfId="22" priority="7" operator="greaterThan">
      <formula>0.5</formula>
    </cfRule>
  </conditionalFormatting>
  <conditionalFormatting sqref="G1:G1048576 H1">
    <cfRule type="containsText" priority="5" stopIfTrue="1" operator="containsText" text="R">
      <formula>NOT(ISERROR(SEARCH("R",G1)))</formula>
    </cfRule>
    <cfRule type="cellIs" dxfId="21" priority="6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20" priority="2" operator="greaterThan">
      <formula>0.5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8"/>
  <sheetViews>
    <sheetView workbookViewId="0">
      <selection activeCell="I1" sqref="I1:J1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4.140625" bestFit="1" customWidth="1"/>
    <col min="4" max="4" width="13.85546875" bestFit="1" customWidth="1"/>
    <col min="5" max="5" width="13.140625" bestFit="1" customWidth="1"/>
  </cols>
  <sheetData>
    <row r="1" spans="1:10" x14ac:dyDescent="0.25">
      <c r="A1" t="s">
        <v>0</v>
      </c>
      <c r="B1" t="s">
        <v>1</v>
      </c>
      <c r="C1" t="s">
        <v>8</v>
      </c>
      <c r="D1" t="s">
        <v>9</v>
      </c>
      <c r="E1" t="s">
        <v>10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(4)'!I2</f>
        <v>0</v>
      </c>
      <c r="D2">
        <f>'district-data (4)'!J2</f>
        <v>0</v>
      </c>
      <c r="E2">
        <f>'district-data (4)'!K2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(4)'!I3</f>
        <v>306524</v>
      </c>
      <c r="D3">
        <f>'district-data (4)'!J3</f>
        <v>152634</v>
      </c>
      <c r="E3">
        <f>'district-data (4)'!K3</f>
        <v>153890</v>
      </c>
      <c r="F3" s="1">
        <f>D3/C3</f>
        <v>0.49795122078532189</v>
      </c>
      <c r="G3" s="1">
        <f>E3/C3</f>
        <v>0.50204877921467816</v>
      </c>
      <c r="H3" s="2">
        <f>F3-G3</f>
        <v>-4.0975584293562739E-3</v>
      </c>
      <c r="I3" s="6">
        <f>IF(H3&gt;0,1,0)</f>
        <v>0</v>
      </c>
      <c r="J3" s="6">
        <f>IF(H3&lt;0,1,0)</f>
        <v>1</v>
      </c>
    </row>
    <row r="4" spans="1:10" x14ac:dyDescent="0.25">
      <c r="A4">
        <v>2</v>
      </c>
      <c r="B4">
        <v>2</v>
      </c>
      <c r="C4">
        <f>'district-data (4)'!I4</f>
        <v>287112</v>
      </c>
      <c r="D4">
        <f>'district-data (4)'!J4</f>
        <v>98946</v>
      </c>
      <c r="E4">
        <f>'district-data (4)'!K4</f>
        <v>188166</v>
      </c>
      <c r="F4" s="1">
        <f t="shared" ref="F4:F17" si="0">D4/C4</f>
        <v>0.34462509403995656</v>
      </c>
      <c r="G4" s="1">
        <f t="shared" ref="G4:G17" si="1">E4/C4</f>
        <v>0.65537490596004344</v>
      </c>
      <c r="H4" s="2">
        <f t="shared" ref="H4:H17" si="2">F4-G4</f>
        <v>-0.31074981192008688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(4)'!I5</f>
        <v>285653</v>
      </c>
      <c r="D5">
        <f>'district-data (4)'!J5</f>
        <v>197121</v>
      </c>
      <c r="E5">
        <f>'district-data (4)'!K5</f>
        <v>88532</v>
      </c>
      <c r="F5" s="1">
        <f t="shared" si="0"/>
        <v>0.69007152034111319</v>
      </c>
      <c r="G5" s="1">
        <f t="shared" si="1"/>
        <v>0.30992847965888681</v>
      </c>
      <c r="H5" s="2">
        <f t="shared" si="2"/>
        <v>0.38014304068222637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(4)'!I6</f>
        <v>299071</v>
      </c>
      <c r="D6">
        <f>'district-data (4)'!J6</f>
        <v>97271</v>
      </c>
      <c r="E6">
        <f>'district-data (4)'!K6</f>
        <v>201800</v>
      </c>
      <c r="F6" s="1">
        <f t="shared" si="0"/>
        <v>0.3252438384196395</v>
      </c>
      <c r="G6" s="1">
        <f t="shared" si="1"/>
        <v>0.67475616158036056</v>
      </c>
      <c r="H6" s="2">
        <f t="shared" si="2"/>
        <v>-0.34951232316072106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(4)'!I7</f>
        <v>281960</v>
      </c>
      <c r="D7">
        <f>'district-data (4)'!J7</f>
        <v>114770</v>
      </c>
      <c r="E7">
        <f>'district-data (4)'!K7</f>
        <v>167190</v>
      </c>
      <c r="F7" s="1">
        <f t="shared" si="0"/>
        <v>0.40704355227691869</v>
      </c>
      <c r="G7" s="1">
        <f t="shared" si="1"/>
        <v>0.59295644772308131</v>
      </c>
      <c r="H7" s="2">
        <f t="shared" si="2"/>
        <v>-0.18591289544616263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(4)'!I8</f>
        <v>292542</v>
      </c>
      <c r="D8">
        <f>'district-data (4)'!J8</f>
        <v>132088</v>
      </c>
      <c r="E8">
        <f>'district-data (4)'!K8</f>
        <v>160454</v>
      </c>
      <c r="F8" s="1">
        <f t="shared" si="0"/>
        <v>0.45151807261863253</v>
      </c>
      <c r="G8" s="1">
        <f t="shared" si="1"/>
        <v>0.54848192738136747</v>
      </c>
      <c r="H8" s="2">
        <f t="shared" si="2"/>
        <v>-9.6963854762734947E-2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(4)'!I9</f>
        <v>291782</v>
      </c>
      <c r="D9">
        <f>'district-data (4)'!J9</f>
        <v>128232</v>
      </c>
      <c r="E9">
        <f>'district-data (4)'!K9</f>
        <v>163550</v>
      </c>
      <c r="F9" s="1">
        <f t="shared" si="0"/>
        <v>0.43947878895888026</v>
      </c>
      <c r="G9" s="1">
        <f t="shared" si="1"/>
        <v>0.56052121104111974</v>
      </c>
      <c r="H9" s="2">
        <f t="shared" si="2"/>
        <v>-0.12104242208223948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(4)'!I10</f>
        <v>284909</v>
      </c>
      <c r="D10">
        <f>'district-data (4)'!J10</f>
        <v>111024</v>
      </c>
      <c r="E10">
        <f>'district-data (4)'!K10</f>
        <v>173885</v>
      </c>
      <c r="F10" s="1">
        <f t="shared" si="0"/>
        <v>0.38968231961784289</v>
      </c>
      <c r="G10" s="1">
        <f t="shared" si="1"/>
        <v>0.61031768038215706</v>
      </c>
      <c r="H10" s="2">
        <f t="shared" si="2"/>
        <v>-0.22063536076431417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(4)'!I11</f>
        <v>286090</v>
      </c>
      <c r="D11">
        <f>'district-data (4)'!J11</f>
        <v>146433</v>
      </c>
      <c r="E11">
        <f>'district-data (4)'!K11</f>
        <v>139657</v>
      </c>
      <c r="F11" s="1">
        <f t="shared" si="0"/>
        <v>0.51184242720822115</v>
      </c>
      <c r="G11" s="1">
        <f t="shared" si="1"/>
        <v>0.48815757279177879</v>
      </c>
      <c r="H11" s="2">
        <f t="shared" si="2"/>
        <v>2.3684854416442358E-2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(4)'!I12</f>
        <v>297194</v>
      </c>
      <c r="D12">
        <f>'district-data (4)'!J12</f>
        <v>139759</v>
      </c>
      <c r="E12">
        <f>'district-data (4)'!K12</f>
        <v>157435</v>
      </c>
      <c r="F12" s="1">
        <f t="shared" si="0"/>
        <v>0.47026184916249991</v>
      </c>
      <c r="G12" s="1">
        <f t="shared" si="1"/>
        <v>0.52973815083750009</v>
      </c>
      <c r="H12" s="2">
        <f t="shared" si="2"/>
        <v>-5.9476301675000176E-2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(4)'!I13</f>
        <v>278606</v>
      </c>
      <c r="D13">
        <f>'district-data (4)'!J13</f>
        <v>226776</v>
      </c>
      <c r="E13">
        <f>'district-data (4)'!K13</f>
        <v>51830</v>
      </c>
      <c r="F13" s="1">
        <f t="shared" si="0"/>
        <v>0.81396667695598801</v>
      </c>
      <c r="G13" s="1">
        <f t="shared" si="1"/>
        <v>0.18603332304401196</v>
      </c>
      <c r="H13" s="2">
        <f t="shared" si="2"/>
        <v>0.62793335391197602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(4)'!I14</f>
        <v>275636</v>
      </c>
      <c r="D14">
        <f>'district-data (4)'!J14</f>
        <v>102259</v>
      </c>
      <c r="E14">
        <f>'district-data (4)'!K14</f>
        <v>173377</v>
      </c>
      <c r="F14" s="1">
        <f t="shared" si="0"/>
        <v>0.3709929036845695</v>
      </c>
      <c r="G14" s="1">
        <f t="shared" si="1"/>
        <v>0.6290070963154305</v>
      </c>
      <c r="H14" s="2">
        <f t="shared" si="2"/>
        <v>-0.25801419263086101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(4)'!I15</f>
        <v>309667</v>
      </c>
      <c r="D15">
        <f>'district-data (4)'!J15</f>
        <v>164113</v>
      </c>
      <c r="E15">
        <f>'district-data (4)'!K15</f>
        <v>145554</v>
      </c>
      <c r="F15" s="1">
        <f t="shared" si="0"/>
        <v>0.52996606031640436</v>
      </c>
      <c r="G15" s="1">
        <f t="shared" si="1"/>
        <v>0.47003393968359558</v>
      </c>
      <c r="H15" s="2">
        <f t="shared" si="2"/>
        <v>5.9932120632808783E-2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(4)'!I16</f>
        <v>306886</v>
      </c>
      <c r="D16">
        <f>'district-data (4)'!J16</f>
        <v>147566</v>
      </c>
      <c r="E16">
        <f>'district-data (4)'!K16</f>
        <v>159320</v>
      </c>
      <c r="F16" s="1">
        <f t="shared" si="0"/>
        <v>0.48084956628845893</v>
      </c>
      <c r="G16" s="1">
        <f t="shared" si="1"/>
        <v>0.51915043371154113</v>
      </c>
      <c r="H16" s="2">
        <f t="shared" si="2"/>
        <v>-3.8300867423082197E-2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(4)'!I17</f>
        <v>279497</v>
      </c>
      <c r="D17">
        <f>'district-data (4)'!J17</f>
        <v>127723</v>
      </c>
      <c r="E17">
        <f>'district-data (4)'!K17</f>
        <v>151774</v>
      </c>
      <c r="F17" s="1">
        <f t="shared" si="0"/>
        <v>0.45697449346504615</v>
      </c>
      <c r="G17" s="1">
        <f t="shared" si="1"/>
        <v>0.54302550653495385</v>
      </c>
      <c r="H17" s="2">
        <f t="shared" si="2"/>
        <v>-8.60510130699077E-2</v>
      </c>
      <c r="I17" s="6">
        <f t="shared" si="3"/>
        <v>0</v>
      </c>
      <c r="J17" s="6">
        <f t="shared" si="4"/>
        <v>1</v>
      </c>
    </row>
    <row r="18" spans="1:10" x14ac:dyDescent="0.25">
      <c r="I18" s="6">
        <f>SUM(I3:I17)</f>
        <v>4</v>
      </c>
      <c r="J18" s="6">
        <f>SUM(J3:J17)</f>
        <v>11</v>
      </c>
    </row>
  </sheetData>
  <conditionalFormatting sqref="F1:F1048576">
    <cfRule type="containsText" priority="7" stopIfTrue="1" operator="containsText" text="D">
      <formula>NOT(ISERROR(SEARCH("D",F1)))</formula>
    </cfRule>
    <cfRule type="cellIs" dxfId="19" priority="10" operator="greaterThan">
      <formula>0.5</formula>
    </cfRule>
  </conditionalFormatting>
  <conditionalFormatting sqref="G1:G1048576">
    <cfRule type="containsText" priority="8" stopIfTrue="1" operator="containsText" text="R">
      <formula>NOT(ISERROR(SEARCH("R",G1)))</formula>
    </cfRule>
    <cfRule type="cellIs" dxfId="18" priority="9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17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16" priority="2" operator="greaterThan">
      <formula>0.5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8"/>
  <sheetViews>
    <sheetView workbookViewId="0">
      <selection activeCell="I1" sqref="I1:J1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4.85546875" bestFit="1" customWidth="1"/>
    <col min="4" max="4" width="14.5703125" bestFit="1" customWidth="1"/>
    <col min="5" max="5" width="13.85546875" bestFit="1" customWidth="1"/>
  </cols>
  <sheetData>
    <row r="1" spans="1:10" x14ac:dyDescent="0.25">
      <c r="A1" t="s">
        <v>0</v>
      </c>
      <c r="B1" t="s">
        <v>1</v>
      </c>
      <c r="C1" t="s">
        <v>11</v>
      </c>
      <c r="D1" t="s">
        <v>12</v>
      </c>
      <c r="E1" t="s">
        <v>13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(4)'!L2</f>
        <v>0</v>
      </c>
      <c r="D2">
        <f>'district-data (4)'!M2</f>
        <v>0</v>
      </c>
      <c r="E2">
        <f>'district-data (4)'!N2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(4)'!L3</f>
        <v>309456</v>
      </c>
      <c r="D3">
        <f>'district-data (4)'!M3</f>
        <v>164717</v>
      </c>
      <c r="E3">
        <f>'district-data (4)'!N3</f>
        <v>144739</v>
      </c>
      <c r="F3" s="1">
        <f>D3/C3</f>
        <v>0.5322792254795512</v>
      </c>
      <c r="G3" s="1">
        <f>E3/C3</f>
        <v>0.4677207745204488</v>
      </c>
      <c r="H3" s="2">
        <f>F3-G3</f>
        <v>6.4558450959102398E-2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(4)'!L4</f>
        <v>289438</v>
      </c>
      <c r="D4">
        <f>'district-data (4)'!M4</f>
        <v>115796</v>
      </c>
      <c r="E4">
        <f>'district-data (4)'!N4</f>
        <v>173642</v>
      </c>
      <c r="F4" s="1">
        <f t="shared" ref="F4:F17" si="0">D4/C4</f>
        <v>0.40007186340425238</v>
      </c>
      <c r="G4" s="1">
        <f t="shared" ref="G4:G17" si="1">E4/C4</f>
        <v>0.59992813659574762</v>
      </c>
      <c r="H4" s="2">
        <f t="shared" ref="H4:H17" si="2">F4-G4</f>
        <v>-0.19985627319149524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(4)'!L5</f>
        <v>287830</v>
      </c>
      <c r="D5">
        <f>'district-data (4)'!M5</f>
        <v>215697</v>
      </c>
      <c r="E5">
        <f>'district-data (4)'!N5</f>
        <v>72133</v>
      </c>
      <c r="F5" s="1">
        <f t="shared" si="0"/>
        <v>0.74939026508703055</v>
      </c>
      <c r="G5" s="1">
        <f t="shared" si="1"/>
        <v>0.25060973491296945</v>
      </c>
      <c r="H5" s="2">
        <f t="shared" si="2"/>
        <v>0.4987805301740611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(4)'!L6</f>
        <v>300862</v>
      </c>
      <c r="D6">
        <f>'district-data (4)'!M6</f>
        <v>120951</v>
      </c>
      <c r="E6">
        <f>'district-data (4)'!N6</f>
        <v>179911</v>
      </c>
      <c r="F6" s="1">
        <f t="shared" si="0"/>
        <v>0.40201487725269391</v>
      </c>
      <c r="G6" s="1">
        <f t="shared" si="1"/>
        <v>0.59798512274730609</v>
      </c>
      <c r="H6" s="2">
        <f t="shared" si="2"/>
        <v>-0.19597024549461217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(4)'!L7</f>
        <v>287664</v>
      </c>
      <c r="D7">
        <f>'district-data (4)'!M7</f>
        <v>137791</v>
      </c>
      <c r="E7">
        <f>'district-data (4)'!N7</f>
        <v>149873</v>
      </c>
      <c r="F7" s="1">
        <f t="shared" si="0"/>
        <v>0.47899980532843872</v>
      </c>
      <c r="G7" s="1">
        <f t="shared" si="1"/>
        <v>0.52100019467156122</v>
      </c>
      <c r="H7" s="2">
        <f t="shared" si="2"/>
        <v>-4.2000389343122502E-2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(4)'!L8</f>
        <v>297094</v>
      </c>
      <c r="D8">
        <f>'district-data (4)'!M8</f>
        <v>153893</v>
      </c>
      <c r="E8">
        <f>'district-data (4)'!N8</f>
        <v>143201</v>
      </c>
      <c r="F8" s="1">
        <f t="shared" si="0"/>
        <v>0.51799430483281383</v>
      </c>
      <c r="G8" s="1">
        <f t="shared" si="1"/>
        <v>0.48200569516718617</v>
      </c>
      <c r="H8" s="2">
        <f t="shared" si="2"/>
        <v>3.5988609665627669E-2</v>
      </c>
      <c r="I8" s="6">
        <f t="shared" si="3"/>
        <v>1</v>
      </c>
      <c r="J8" s="6">
        <f t="shared" si="4"/>
        <v>0</v>
      </c>
    </row>
    <row r="9" spans="1:10" x14ac:dyDescent="0.25">
      <c r="A9">
        <v>7</v>
      </c>
      <c r="B9">
        <v>7</v>
      </c>
      <c r="C9">
        <f>'district-data (4)'!L9</f>
        <v>296384</v>
      </c>
      <c r="D9">
        <f>'district-data (4)'!M9</f>
        <v>143523</v>
      </c>
      <c r="E9">
        <f>'district-data (4)'!N9</f>
        <v>152861</v>
      </c>
      <c r="F9" s="1">
        <f t="shared" si="0"/>
        <v>0.48424678795076659</v>
      </c>
      <c r="G9" s="1">
        <f t="shared" si="1"/>
        <v>0.51575321204923341</v>
      </c>
      <c r="H9" s="2">
        <f t="shared" si="2"/>
        <v>-3.1506424098466823E-2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(4)'!L10</f>
        <v>290029</v>
      </c>
      <c r="D10">
        <f>'district-data (4)'!M10</f>
        <v>125986</v>
      </c>
      <c r="E10">
        <f>'district-data (4)'!N10</f>
        <v>164043</v>
      </c>
      <c r="F10" s="1">
        <f t="shared" si="0"/>
        <v>0.43439104365425524</v>
      </c>
      <c r="G10" s="1">
        <f t="shared" si="1"/>
        <v>0.56560895634574471</v>
      </c>
      <c r="H10" s="2">
        <f t="shared" si="2"/>
        <v>-0.13121791269148947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(4)'!L11</f>
        <v>288596</v>
      </c>
      <c r="D11">
        <f>'district-data (4)'!M11</f>
        <v>167679</v>
      </c>
      <c r="E11">
        <f>'district-data (4)'!N11</f>
        <v>120917</v>
      </c>
      <c r="F11" s="1">
        <f t="shared" si="0"/>
        <v>0.58101636890324193</v>
      </c>
      <c r="G11" s="1">
        <f t="shared" si="1"/>
        <v>0.41898363109675812</v>
      </c>
      <c r="H11" s="2">
        <f t="shared" si="2"/>
        <v>0.16203273780648381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(4)'!L12</f>
        <v>300003</v>
      </c>
      <c r="D12">
        <f>'district-data (4)'!M12</f>
        <v>160178</v>
      </c>
      <c r="E12">
        <f>'district-data (4)'!N12</f>
        <v>139825</v>
      </c>
      <c r="F12" s="1">
        <f t="shared" si="0"/>
        <v>0.53392132745339216</v>
      </c>
      <c r="G12" s="1">
        <f t="shared" si="1"/>
        <v>0.46607867254660784</v>
      </c>
      <c r="H12" s="2">
        <f t="shared" si="2"/>
        <v>6.7842654906784317E-2</v>
      </c>
      <c r="I12" s="6">
        <f t="shared" si="3"/>
        <v>1</v>
      </c>
      <c r="J12" s="6">
        <f t="shared" si="4"/>
        <v>0</v>
      </c>
    </row>
    <row r="13" spans="1:10" x14ac:dyDescent="0.25">
      <c r="A13">
        <v>11</v>
      </c>
      <c r="B13">
        <v>11</v>
      </c>
      <c r="C13">
        <f>'district-data (4)'!L13</f>
        <v>281249</v>
      </c>
      <c r="D13">
        <f>'district-data (4)'!M13</f>
        <v>235277</v>
      </c>
      <c r="E13">
        <f>'district-data (4)'!N13</f>
        <v>45972</v>
      </c>
      <c r="F13" s="1">
        <f t="shared" si="0"/>
        <v>0.83654341882104466</v>
      </c>
      <c r="G13" s="1">
        <f t="shared" si="1"/>
        <v>0.16345658117895531</v>
      </c>
      <c r="H13" s="2">
        <f t="shared" si="2"/>
        <v>0.67308683764208932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(4)'!L14</f>
        <v>279788</v>
      </c>
      <c r="D14">
        <f>'district-data (4)'!M14</f>
        <v>123391</v>
      </c>
      <c r="E14">
        <f>'district-data (4)'!N14</f>
        <v>156397</v>
      </c>
      <c r="F14" s="1">
        <f t="shared" si="0"/>
        <v>0.44101605501308133</v>
      </c>
      <c r="G14" s="1">
        <f t="shared" si="1"/>
        <v>0.55898394498691861</v>
      </c>
      <c r="H14" s="2">
        <f t="shared" si="2"/>
        <v>-0.11796788997383728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(4)'!L15</f>
        <v>316098</v>
      </c>
      <c r="D15">
        <f>'district-data (4)'!M15</f>
        <v>179930</v>
      </c>
      <c r="E15">
        <f>'district-data (4)'!N15</f>
        <v>136168</v>
      </c>
      <c r="F15" s="1">
        <f t="shared" si="0"/>
        <v>0.56922220324076711</v>
      </c>
      <c r="G15" s="1">
        <f t="shared" si="1"/>
        <v>0.43077779675923289</v>
      </c>
      <c r="H15" s="2">
        <f t="shared" si="2"/>
        <v>0.13844440648153422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(4)'!L16</f>
        <v>310572</v>
      </c>
      <c r="D16">
        <f>'district-data (4)'!M16</f>
        <v>164853</v>
      </c>
      <c r="E16">
        <f>'district-data (4)'!N16</f>
        <v>145719</v>
      </c>
      <c r="F16" s="1">
        <f t="shared" si="0"/>
        <v>0.53080445114176422</v>
      </c>
      <c r="G16" s="1">
        <f t="shared" si="1"/>
        <v>0.46919554885823578</v>
      </c>
      <c r="H16" s="2">
        <f t="shared" si="2"/>
        <v>6.1608902283528444E-2</v>
      </c>
      <c r="I16" s="6">
        <f t="shared" si="3"/>
        <v>1</v>
      </c>
      <c r="J16" s="6">
        <f t="shared" si="4"/>
        <v>0</v>
      </c>
    </row>
    <row r="17" spans="1:10" x14ac:dyDescent="0.25">
      <c r="A17">
        <v>15</v>
      </c>
      <c r="B17">
        <v>15</v>
      </c>
      <c r="C17">
        <f>'district-data (4)'!L17</f>
        <v>281004</v>
      </c>
      <c r="D17">
        <f>'district-data (4)'!M17</f>
        <v>148846</v>
      </c>
      <c r="E17">
        <f>'district-data (4)'!N17</f>
        <v>132158</v>
      </c>
      <c r="F17" s="1">
        <f t="shared" si="0"/>
        <v>0.52969352749427057</v>
      </c>
      <c r="G17" s="1">
        <f t="shared" si="1"/>
        <v>0.47030647250572943</v>
      </c>
      <c r="H17" s="2">
        <f t="shared" si="2"/>
        <v>5.9387054988541133E-2</v>
      </c>
      <c r="I17" s="6">
        <f t="shared" si="3"/>
        <v>1</v>
      </c>
      <c r="J17" s="6">
        <f t="shared" si="4"/>
        <v>0</v>
      </c>
    </row>
    <row r="18" spans="1:10" x14ac:dyDescent="0.25">
      <c r="I18" s="6">
        <f>SUM(I3:I17)</f>
        <v>9</v>
      </c>
      <c r="J18" s="6">
        <f>SUM(J3:J17)</f>
        <v>6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15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14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13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12" priority="2" operator="greaterThan">
      <formula>0.5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8"/>
  <sheetViews>
    <sheetView workbookViewId="0">
      <selection activeCell="N10" sqref="N10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5" bestFit="1" customWidth="1"/>
    <col min="4" max="4" width="14.7109375" bestFit="1" customWidth="1"/>
    <col min="5" max="5" width="14" bestFit="1" customWidth="1"/>
  </cols>
  <sheetData>
    <row r="1" spans="1:10" x14ac:dyDescent="0.25">
      <c r="A1" t="s">
        <v>0</v>
      </c>
      <c r="B1" t="s">
        <v>1</v>
      </c>
      <c r="C1" t="s">
        <v>14</v>
      </c>
      <c r="D1" t="s">
        <v>15</v>
      </c>
      <c r="E1" t="s">
        <v>16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(4)'!O2</f>
        <v>0</v>
      </c>
      <c r="D2">
        <f>'district-data (4)'!P2</f>
        <v>0</v>
      </c>
      <c r="E2">
        <f>'district-data (4)'!Q2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(4)'!O3</f>
        <v>310849</v>
      </c>
      <c r="D3">
        <f>'district-data (4)'!P3</f>
        <v>148054</v>
      </c>
      <c r="E3">
        <f>'district-data (4)'!Q3</f>
        <v>154142</v>
      </c>
      <c r="F3" s="1">
        <f>D3/C3</f>
        <v>0.47628913073550178</v>
      </c>
      <c r="G3" s="5">
        <f>E3/C3</f>
        <v>0.49587420258710824</v>
      </c>
      <c r="H3" s="2">
        <f>F3-G3</f>
        <v>-1.9585071851606461E-2</v>
      </c>
      <c r="I3" s="6">
        <f>IF(H3&gt;0,1,0)</f>
        <v>0</v>
      </c>
      <c r="J3" s="6">
        <f>IF(H3&lt;0,1,0)</f>
        <v>1</v>
      </c>
    </row>
    <row r="4" spans="1:10" x14ac:dyDescent="0.25">
      <c r="A4">
        <v>2</v>
      </c>
      <c r="B4">
        <v>2</v>
      </c>
      <c r="C4">
        <f>'district-data (4)'!O4</f>
        <v>291457</v>
      </c>
      <c r="D4">
        <f>'district-data (4)'!P4</f>
        <v>97986</v>
      </c>
      <c r="E4">
        <f>'district-data (4)'!Q4</f>
        <v>184997</v>
      </c>
      <c r="F4" s="1">
        <f t="shared" ref="F4:F17" si="0">D4/C4</f>
        <v>0.33619367522481874</v>
      </c>
      <c r="G4" s="5">
        <f t="shared" ref="G4:G17" si="1">E4/C4</f>
        <v>0.63473170999495643</v>
      </c>
      <c r="H4" s="2">
        <f t="shared" ref="H4:H17" si="2">F4-G4</f>
        <v>-0.29853803477013768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(4)'!O5</f>
        <v>289352</v>
      </c>
      <c r="D5">
        <f>'district-data (4)'!P5</f>
        <v>202443</v>
      </c>
      <c r="E5">
        <f>'district-data (4)'!Q5</f>
        <v>80334</v>
      </c>
      <c r="F5" s="1">
        <f t="shared" si="0"/>
        <v>0.69964264978296331</v>
      </c>
      <c r="G5" s="1">
        <f t="shared" si="1"/>
        <v>0.27763416185130912</v>
      </c>
      <c r="H5" s="2">
        <f t="shared" si="2"/>
        <v>0.42200848793165419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(4)'!O6</f>
        <v>302384</v>
      </c>
      <c r="D6">
        <f>'district-data (4)'!P6</f>
        <v>99842</v>
      </c>
      <c r="E6">
        <f>'district-data (4)'!Q6</f>
        <v>193662</v>
      </c>
      <c r="F6" s="1">
        <f t="shared" si="0"/>
        <v>0.33018281390549764</v>
      </c>
      <c r="G6" s="1">
        <f t="shared" si="1"/>
        <v>0.64045055293930897</v>
      </c>
      <c r="H6" s="2">
        <f t="shared" si="2"/>
        <v>-0.31026773903381133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(4)'!O7</f>
        <v>289604</v>
      </c>
      <c r="D7">
        <f>'district-data (4)'!P7</f>
        <v>113341</v>
      </c>
      <c r="E7">
        <f>'district-data (4)'!Q7</f>
        <v>166751</v>
      </c>
      <c r="F7" s="1">
        <f t="shared" si="0"/>
        <v>0.39136545075344265</v>
      </c>
      <c r="G7" s="1">
        <f t="shared" si="1"/>
        <v>0.57578969903730615</v>
      </c>
      <c r="H7" s="2">
        <f t="shared" si="2"/>
        <v>-0.1844242482838635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(4)'!O8</f>
        <v>297421</v>
      </c>
      <c r="D8">
        <f>'district-data (4)'!P8</f>
        <v>132022</v>
      </c>
      <c r="E8">
        <f>'district-data (4)'!Q8</f>
        <v>156947</v>
      </c>
      <c r="F8" s="1">
        <f t="shared" si="0"/>
        <v>0.4438893016969212</v>
      </c>
      <c r="G8" s="1">
        <f t="shared" si="1"/>
        <v>0.52769306807521998</v>
      </c>
      <c r="H8" s="2">
        <f t="shared" si="2"/>
        <v>-8.3803766378298783E-2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(4)'!O9</f>
        <v>297231</v>
      </c>
      <c r="D9">
        <f>'district-data (4)'!P9</f>
        <v>125851</v>
      </c>
      <c r="E9">
        <f>'district-data (4)'!Q9</f>
        <v>161711</v>
      </c>
      <c r="F9" s="1">
        <f t="shared" si="0"/>
        <v>0.42341142074682653</v>
      </c>
      <c r="G9" s="5">
        <f t="shared" si="1"/>
        <v>0.54405832500647644</v>
      </c>
      <c r="H9" s="2">
        <f t="shared" si="2"/>
        <v>-0.12064690425964991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(4)'!O10</f>
        <v>290555</v>
      </c>
      <c r="D10">
        <f>'district-data (4)'!P10</f>
        <v>108596</v>
      </c>
      <c r="E10">
        <f>'district-data (4)'!Q10</f>
        <v>173009</v>
      </c>
      <c r="F10" s="1">
        <f t="shared" si="0"/>
        <v>0.37375367830531225</v>
      </c>
      <c r="G10" s="1">
        <f t="shared" si="1"/>
        <v>0.5954432035242897</v>
      </c>
      <c r="H10" s="2">
        <f t="shared" si="2"/>
        <v>-0.22168952521897745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(4)'!O11</f>
        <v>290795</v>
      </c>
      <c r="D11">
        <f>'district-data (4)'!P11</f>
        <v>144134</v>
      </c>
      <c r="E11">
        <f>'district-data (4)'!Q11</f>
        <v>136092</v>
      </c>
      <c r="F11" s="4">
        <f t="shared" si="0"/>
        <v>0.49565501470107809</v>
      </c>
      <c r="G11" s="3">
        <f t="shared" si="1"/>
        <v>0.46799979366907957</v>
      </c>
      <c r="H11" s="2">
        <f t="shared" si="2"/>
        <v>2.7655221031998523E-2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(4)'!O12</f>
        <v>301157</v>
      </c>
      <c r="D12">
        <f>'district-data (4)'!P12</f>
        <v>136347</v>
      </c>
      <c r="E12">
        <f>'district-data (4)'!Q12</f>
        <v>155570</v>
      </c>
      <c r="F12" s="1">
        <f t="shared" si="0"/>
        <v>0.45274391762436206</v>
      </c>
      <c r="G12" s="1">
        <f t="shared" si="1"/>
        <v>0.51657441135354654</v>
      </c>
      <c r="H12" s="2">
        <f t="shared" si="2"/>
        <v>-6.3830493729184479E-2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(4)'!O13</f>
        <v>282498</v>
      </c>
      <c r="D13">
        <f>'district-data (4)'!P13</f>
        <v>222091</v>
      </c>
      <c r="E13">
        <f>'district-data (4)'!Q13</f>
        <v>54049</v>
      </c>
      <c r="F13" s="1">
        <f t="shared" si="0"/>
        <v>0.78616839765237279</v>
      </c>
      <c r="G13" s="1">
        <f t="shared" si="1"/>
        <v>0.19132524832034209</v>
      </c>
      <c r="H13" s="2">
        <f t="shared" si="2"/>
        <v>0.59484314933203075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(4)'!O14</f>
        <v>280888</v>
      </c>
      <c r="D14">
        <f>'district-data (4)'!P14</f>
        <v>104050</v>
      </c>
      <c r="E14">
        <f>'district-data (4)'!Q14</f>
        <v>168197</v>
      </c>
      <c r="F14" s="1">
        <f t="shared" si="0"/>
        <v>0.37043234314032641</v>
      </c>
      <c r="G14" s="1">
        <f t="shared" si="1"/>
        <v>0.59880450571046107</v>
      </c>
      <c r="H14" s="2">
        <f t="shared" si="2"/>
        <v>-0.22837216257013465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(4)'!O15</f>
        <v>316659</v>
      </c>
      <c r="D15">
        <f>'district-data (4)'!P15</f>
        <v>160509</v>
      </c>
      <c r="E15">
        <f>'district-data (4)'!Q15</f>
        <v>147682</v>
      </c>
      <c r="F15" s="4">
        <f t="shared" si="0"/>
        <v>0.50688279821511473</v>
      </c>
      <c r="G15" s="1">
        <f t="shared" si="1"/>
        <v>0.46637550172267328</v>
      </c>
      <c r="H15" s="2">
        <f t="shared" si="2"/>
        <v>4.0507296492441447E-2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(4)'!O16</f>
        <v>311646</v>
      </c>
      <c r="D16">
        <f>'district-data (4)'!P16</f>
        <v>141523</v>
      </c>
      <c r="E16">
        <f>'district-data (4)'!Q16</f>
        <v>160017</v>
      </c>
      <c r="F16" s="1">
        <f t="shared" si="0"/>
        <v>0.45411460439087942</v>
      </c>
      <c r="G16" s="1">
        <f t="shared" si="1"/>
        <v>0.51345757686605953</v>
      </c>
      <c r="H16" s="2">
        <f t="shared" si="2"/>
        <v>-5.9342972475180111E-2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(4)'!O17</f>
        <v>282966</v>
      </c>
      <c r="D17">
        <f>'district-data (4)'!P17</f>
        <v>133257</v>
      </c>
      <c r="E17">
        <f>'district-data (4)'!Q17</f>
        <v>142665</v>
      </c>
      <c r="F17" s="1">
        <f t="shared" si="0"/>
        <v>0.47092936960624243</v>
      </c>
      <c r="G17" s="1">
        <f t="shared" si="1"/>
        <v>0.50417718029727954</v>
      </c>
      <c r="H17" s="2">
        <f t="shared" si="2"/>
        <v>-3.3247810691037105E-2</v>
      </c>
      <c r="I17" s="6">
        <f t="shared" si="3"/>
        <v>0</v>
      </c>
      <c r="J17" s="6">
        <f t="shared" si="4"/>
        <v>1</v>
      </c>
    </row>
    <row r="18" spans="1:10" x14ac:dyDescent="0.25">
      <c r="I18" s="6">
        <f>SUM(I3:I17)</f>
        <v>4</v>
      </c>
      <c r="J18" s="6">
        <f>SUM(J3:J17)</f>
        <v>11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11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10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9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8" priority="2" operator="greaterThan">
      <formula>0.5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8"/>
  <sheetViews>
    <sheetView workbookViewId="0">
      <selection activeCell="I1" sqref="I1:J1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4.85546875" bestFit="1" customWidth="1"/>
    <col min="4" max="4" width="14.5703125" bestFit="1" customWidth="1"/>
    <col min="5" max="5" width="13.85546875" bestFit="1" customWidth="1"/>
  </cols>
  <sheetData>
    <row r="1" spans="1:10" x14ac:dyDescent="0.25">
      <c r="A1" t="s">
        <v>0</v>
      </c>
      <c r="B1" t="s">
        <v>1</v>
      </c>
      <c r="C1" t="s">
        <v>17</v>
      </c>
      <c r="D1" t="s">
        <v>18</v>
      </c>
      <c r="E1" t="s">
        <v>19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(4)'!R2</f>
        <v>0</v>
      </c>
      <c r="D2">
        <f>'district-data (4)'!S2</f>
        <v>0</v>
      </c>
      <c r="E2">
        <f>'district-data (4)'!T2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(4)'!R3</f>
        <v>366690</v>
      </c>
      <c r="D3">
        <f>'district-data (4)'!S3</f>
        <v>136581</v>
      </c>
      <c r="E3">
        <f>'district-data (4)'!T3</f>
        <v>214599</v>
      </c>
      <c r="F3" s="1">
        <f>D3/C3</f>
        <v>0.37246993373148979</v>
      </c>
      <c r="G3" s="1">
        <f>E3/C3</f>
        <v>0.58523275791540541</v>
      </c>
      <c r="H3" s="2">
        <f>F3-G3</f>
        <v>-0.21276282418391562</v>
      </c>
      <c r="I3" s="6">
        <f>IF(H3&gt;0,1,0)</f>
        <v>0</v>
      </c>
      <c r="J3" s="6">
        <f>IF(H3&lt;0,1,0)</f>
        <v>1</v>
      </c>
    </row>
    <row r="4" spans="1:10" x14ac:dyDescent="0.25">
      <c r="A4">
        <v>2</v>
      </c>
      <c r="B4">
        <v>2</v>
      </c>
      <c r="C4">
        <f>'district-data (4)'!R4</f>
        <v>360926</v>
      </c>
      <c r="D4">
        <f>'district-data (4)'!S4</f>
        <v>93256</v>
      </c>
      <c r="E4">
        <f>'district-data (4)'!T4</f>
        <v>252894</v>
      </c>
      <c r="F4" s="1">
        <f t="shared" ref="F4:F17" si="0">D4/C4</f>
        <v>0.25837983409341525</v>
      </c>
      <c r="G4" s="1">
        <f t="shared" ref="G4:G17" si="1">E4/C4</f>
        <v>0.70068102602749593</v>
      </c>
      <c r="H4" s="2">
        <f t="shared" ref="H4:H17" si="2">F4-G4</f>
        <v>-0.44230119193408068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(4)'!R5</f>
        <v>338490</v>
      </c>
      <c r="D5">
        <f>'district-data (4)'!S5</f>
        <v>197886</v>
      </c>
      <c r="E5">
        <f>'district-data (4)'!T5</f>
        <v>126438</v>
      </c>
      <c r="F5" s="1">
        <f t="shared" si="0"/>
        <v>0.58461402109368077</v>
      </c>
      <c r="G5" s="1">
        <f t="shared" si="1"/>
        <v>0.37353540724984491</v>
      </c>
      <c r="H5" s="2">
        <f t="shared" si="2"/>
        <v>0.21107861384383586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(4)'!R6</f>
        <v>357531</v>
      </c>
      <c r="D6">
        <f>'district-data (4)'!S6</f>
        <v>86364</v>
      </c>
      <c r="E6">
        <f>'district-data (4)'!T6</f>
        <v>254893</v>
      </c>
      <c r="F6" s="1">
        <f t="shared" si="0"/>
        <v>0.24155667620430116</v>
      </c>
      <c r="G6" s="3">
        <f t="shared" si="1"/>
        <v>0.71292559246610787</v>
      </c>
      <c r="H6" s="2">
        <f t="shared" si="2"/>
        <v>-0.47136891626180671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(4)'!R7</f>
        <v>357949</v>
      </c>
      <c r="D7">
        <f>'district-data (4)'!S7</f>
        <v>109116</v>
      </c>
      <c r="E7">
        <f>'district-data (4)'!T7</f>
        <v>229625</v>
      </c>
      <c r="F7" s="3">
        <f t="shared" si="0"/>
        <v>0.30483672254986044</v>
      </c>
      <c r="G7" s="1">
        <f t="shared" si="1"/>
        <v>0.64150200168180382</v>
      </c>
      <c r="H7" s="2">
        <f t="shared" si="2"/>
        <v>-0.33666527913194338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(4)'!R8</f>
        <v>371013</v>
      </c>
      <c r="D8">
        <f>'district-data (4)'!S8</f>
        <v>138074</v>
      </c>
      <c r="E8">
        <f>'district-data (4)'!T8</f>
        <v>213079</v>
      </c>
      <c r="F8" s="1">
        <f t="shared" si="0"/>
        <v>0.37215407546366303</v>
      </c>
      <c r="G8" s="1">
        <f t="shared" si="1"/>
        <v>0.57431680291526177</v>
      </c>
      <c r="H8" s="2">
        <f t="shared" si="2"/>
        <v>-0.20216272745159874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(4)'!R9</f>
        <v>360317</v>
      </c>
      <c r="D9">
        <f>'district-data (4)'!S9</f>
        <v>118116</v>
      </c>
      <c r="E9">
        <f>'district-data (4)'!T9</f>
        <v>221876</v>
      </c>
      <c r="F9" s="1">
        <f t="shared" si="0"/>
        <v>0.32781134389995475</v>
      </c>
      <c r="G9" s="1">
        <f t="shared" si="1"/>
        <v>0.61577999372774528</v>
      </c>
      <c r="H9" s="2">
        <f t="shared" si="2"/>
        <v>-0.28796864982779052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(4)'!R10</f>
        <v>361486</v>
      </c>
      <c r="D10">
        <f>'district-data (4)'!S10</f>
        <v>101406</v>
      </c>
      <c r="E10">
        <f>'district-data (4)'!T10</f>
        <v>245175</v>
      </c>
      <c r="F10" s="3">
        <f t="shared" si="0"/>
        <v>0.280525386875287</v>
      </c>
      <c r="G10" s="1">
        <f t="shared" si="1"/>
        <v>0.67824203426965357</v>
      </c>
      <c r="H10" s="2">
        <f t="shared" si="2"/>
        <v>-0.39771664739436657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(4)'!R11</f>
        <v>364908</v>
      </c>
      <c r="D11">
        <f>'district-data (4)'!S11</f>
        <v>146463</v>
      </c>
      <c r="E11">
        <f>'district-data (4)'!T11</f>
        <v>199911</v>
      </c>
      <c r="F11" s="1">
        <f t="shared" si="0"/>
        <v>0.40136966029793814</v>
      </c>
      <c r="G11" s="1">
        <f t="shared" si="1"/>
        <v>0.54783945542438095</v>
      </c>
      <c r="H11" s="2">
        <f t="shared" si="2"/>
        <v>-0.14646979512644281</v>
      </c>
      <c r="I11" s="6">
        <f t="shared" si="3"/>
        <v>0</v>
      </c>
      <c r="J11" s="6">
        <f t="shared" si="4"/>
        <v>1</v>
      </c>
    </row>
    <row r="12" spans="1:10" x14ac:dyDescent="0.25">
      <c r="A12">
        <v>10</v>
      </c>
      <c r="B12">
        <v>10</v>
      </c>
      <c r="C12">
        <f>'district-data (4)'!R12</f>
        <v>368787</v>
      </c>
      <c r="D12">
        <f>'district-data (4)'!S12</f>
        <v>132949</v>
      </c>
      <c r="E12">
        <f>'district-data (4)'!T12</f>
        <v>219746</v>
      </c>
      <c r="F12" s="1">
        <f t="shared" si="0"/>
        <v>0.36050348846353042</v>
      </c>
      <c r="G12" s="1">
        <f t="shared" si="1"/>
        <v>0.59586156778845245</v>
      </c>
      <c r="H12" s="2">
        <f t="shared" si="2"/>
        <v>-0.23535807932492203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(4)'!R13</f>
        <v>342222</v>
      </c>
      <c r="D13">
        <f>'district-data (4)'!S13</f>
        <v>239964</v>
      </c>
      <c r="E13">
        <f>'district-data (4)'!T13</f>
        <v>85493</v>
      </c>
      <c r="F13" s="1">
        <f t="shared" si="0"/>
        <v>0.70119396181426097</v>
      </c>
      <c r="G13" s="1">
        <f t="shared" si="1"/>
        <v>0.24981737001127924</v>
      </c>
      <c r="H13" s="2">
        <f t="shared" si="2"/>
        <v>0.45137659180298173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(4)'!R14</f>
        <v>345615</v>
      </c>
      <c r="D14">
        <f>'district-data (4)'!S14</f>
        <v>100453</v>
      </c>
      <c r="E14">
        <f>'district-data (4)'!T14</f>
        <v>227836</v>
      </c>
      <c r="F14" s="1">
        <f t="shared" si="0"/>
        <v>0.29065000072334823</v>
      </c>
      <c r="G14" s="1">
        <f t="shared" si="1"/>
        <v>0.65921907324624218</v>
      </c>
      <c r="H14" s="2">
        <f t="shared" si="2"/>
        <v>-0.36856907252289395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(4)'!R15</f>
        <v>372972</v>
      </c>
      <c r="D15">
        <f>'district-data (4)'!S15</f>
        <v>148120</v>
      </c>
      <c r="E15">
        <f>'district-data (4)'!T15</f>
        <v>205139</v>
      </c>
      <c r="F15" s="1">
        <f t="shared" si="0"/>
        <v>0.39713436933603596</v>
      </c>
      <c r="G15" s="1">
        <f t="shared" si="1"/>
        <v>0.55001179713222437</v>
      </c>
      <c r="H15" s="2">
        <f t="shared" si="2"/>
        <v>-0.1528774277961884</v>
      </c>
      <c r="I15" s="6">
        <f t="shared" si="3"/>
        <v>0</v>
      </c>
      <c r="J15" s="6">
        <f t="shared" si="4"/>
        <v>1</v>
      </c>
    </row>
    <row r="16" spans="1:10" x14ac:dyDescent="0.25">
      <c r="A16">
        <v>14</v>
      </c>
      <c r="B16">
        <v>14</v>
      </c>
      <c r="C16">
        <f>'district-data (4)'!R16</f>
        <v>369901</v>
      </c>
      <c r="D16">
        <f>'district-data (4)'!S16</f>
        <v>129888</v>
      </c>
      <c r="E16">
        <f>'district-data (4)'!T16</f>
        <v>219292</v>
      </c>
      <c r="F16" s="1">
        <f t="shared" si="0"/>
        <v>0.3511426030208083</v>
      </c>
      <c r="G16" s="1">
        <f t="shared" si="1"/>
        <v>0.59283970575910849</v>
      </c>
      <c r="H16" s="2">
        <f t="shared" si="2"/>
        <v>-0.2416971027383002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(4)'!R17</f>
        <v>335246</v>
      </c>
      <c r="D17">
        <f>'district-data (4)'!S17</f>
        <v>118272</v>
      </c>
      <c r="E17">
        <f>'district-data (4)'!T17</f>
        <v>202571</v>
      </c>
      <c r="F17" s="1">
        <f t="shared" si="0"/>
        <v>0.35279168133251404</v>
      </c>
      <c r="G17" s="1">
        <f t="shared" si="1"/>
        <v>0.60424583738508442</v>
      </c>
      <c r="H17" s="2">
        <f t="shared" si="2"/>
        <v>-0.25145415605257038</v>
      </c>
      <c r="I17" s="6">
        <f t="shared" si="3"/>
        <v>0</v>
      </c>
      <c r="J17" s="6">
        <f t="shared" si="4"/>
        <v>1</v>
      </c>
    </row>
    <row r="18" spans="1:10" x14ac:dyDescent="0.25">
      <c r="I18" s="6">
        <f>SUM(I3:I17)</f>
        <v>2</v>
      </c>
      <c r="J18" s="6">
        <f>SUM(J3:J17)</f>
        <v>13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7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6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5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4" priority="2" operator="greaterThan">
      <formula>0.5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8"/>
  <sheetViews>
    <sheetView workbookViewId="0">
      <selection activeCell="I1" sqref="I1:J1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5.42578125" bestFit="1" customWidth="1"/>
    <col min="4" max="4" width="15.140625" bestFit="1" customWidth="1"/>
    <col min="5" max="5" width="14.42578125" bestFit="1" customWidth="1"/>
  </cols>
  <sheetData>
    <row r="1" spans="1:10" x14ac:dyDescent="0.25">
      <c r="A1" t="s">
        <v>0</v>
      </c>
      <c r="B1" t="s">
        <v>1</v>
      </c>
      <c r="C1" t="s">
        <v>20</v>
      </c>
      <c r="D1" t="s">
        <v>21</v>
      </c>
      <c r="E1" t="s">
        <v>22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(4)'!U2</f>
        <v>0</v>
      </c>
      <c r="D2">
        <f>'district-data (4)'!V2</f>
        <v>0</v>
      </c>
      <c r="E2">
        <f>'district-data (4)'!W2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(4)'!U3</f>
        <v>373018</v>
      </c>
      <c r="D3">
        <f>'district-data (4)'!V3</f>
        <v>174512</v>
      </c>
      <c r="E3">
        <f>'district-data (4)'!W3</f>
        <v>181728</v>
      </c>
      <c r="F3" s="3">
        <f>D3/C3</f>
        <v>0.46783801317898865</v>
      </c>
      <c r="G3" s="5">
        <f>E3/C3</f>
        <v>0.48718292414843251</v>
      </c>
      <c r="H3" s="2">
        <f>F3-G3</f>
        <v>-1.9344910969443851E-2</v>
      </c>
      <c r="I3" s="6">
        <f>IF(H3&gt;0,1,0)</f>
        <v>0</v>
      </c>
      <c r="J3" s="6">
        <f>IF(H3&lt;0,1,0)</f>
        <v>1</v>
      </c>
    </row>
    <row r="4" spans="1:10" x14ac:dyDescent="0.25">
      <c r="A4">
        <v>2</v>
      </c>
      <c r="B4">
        <v>2</v>
      </c>
      <c r="C4">
        <f>'district-data (4)'!U4</f>
        <v>364836</v>
      </c>
      <c r="D4">
        <f>'district-data (4)'!V4</f>
        <v>107905</v>
      </c>
      <c r="E4">
        <f>'district-data (4)'!W4</f>
        <v>241579</v>
      </c>
      <c r="F4" s="3">
        <f t="shared" ref="F4:F17" si="0">D4/C4</f>
        <v>0.29576302777138219</v>
      </c>
      <c r="G4" s="5">
        <f t="shared" ref="G4:G17" si="1">E4/C4</f>
        <v>0.66215779144601961</v>
      </c>
      <c r="H4" s="2">
        <f t="shared" ref="H4:H17" si="2">F4-G4</f>
        <v>-0.36639476367463741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(4)'!U5</f>
        <v>344689</v>
      </c>
      <c r="D5">
        <f>'district-data (4)'!V5</f>
        <v>234701</v>
      </c>
      <c r="E5">
        <f>'district-data (4)'!W5</f>
        <v>94161</v>
      </c>
      <c r="F5" s="4">
        <f t="shared" si="0"/>
        <v>0.68090655634499508</v>
      </c>
      <c r="G5" s="1">
        <f t="shared" si="1"/>
        <v>0.27317668971159509</v>
      </c>
      <c r="H5" s="2">
        <f t="shared" si="2"/>
        <v>0.4077298666334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(4)'!U6</f>
        <v>361022</v>
      </c>
      <c r="D6">
        <f>'district-data (4)'!V6</f>
        <v>107285</v>
      </c>
      <c r="E6">
        <f>'district-data (4)'!W6</f>
        <v>236960</v>
      </c>
      <c r="F6" s="1">
        <f t="shared" si="0"/>
        <v>0.29717025555229321</v>
      </c>
      <c r="G6" s="1">
        <f t="shared" si="1"/>
        <v>0.65635889225587363</v>
      </c>
      <c r="H6" s="2">
        <f t="shared" si="2"/>
        <v>-0.35918863670358042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(4)'!U7</f>
        <v>364330</v>
      </c>
      <c r="D7">
        <f>'district-data (4)'!V7</f>
        <v>129129</v>
      </c>
      <c r="E7">
        <f>'district-data (4)'!W7</f>
        <v>216100</v>
      </c>
      <c r="F7" s="3">
        <f t="shared" si="0"/>
        <v>0.35442867729805394</v>
      </c>
      <c r="G7" s="1">
        <f t="shared" si="1"/>
        <v>0.5931435786237752</v>
      </c>
      <c r="H7" s="2">
        <f t="shared" si="2"/>
        <v>-0.23871490132572126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(4)'!U8</f>
        <v>379554</v>
      </c>
      <c r="D8">
        <f>'district-data (4)'!V8</f>
        <v>146284</v>
      </c>
      <c r="E8">
        <f>'district-data (4)'!W8</f>
        <v>218559</v>
      </c>
      <c r="F8" s="3">
        <f t="shared" si="0"/>
        <v>0.38541024465556945</v>
      </c>
      <c r="G8" s="5">
        <f t="shared" si="1"/>
        <v>0.57583110703615292</v>
      </c>
      <c r="H8" s="2">
        <f t="shared" si="2"/>
        <v>-0.19042086238058348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(4)'!U9</f>
        <v>366775</v>
      </c>
      <c r="D9">
        <f>'district-data (4)'!V9</f>
        <v>140716</v>
      </c>
      <c r="E9">
        <f>'district-data (4)'!W9</f>
        <v>208895</v>
      </c>
      <c r="F9" s="3">
        <f t="shared" si="0"/>
        <v>0.38365755572217297</v>
      </c>
      <c r="G9" s="1">
        <f t="shared" si="1"/>
        <v>0.56954536159770974</v>
      </c>
      <c r="H9" s="2">
        <f t="shared" si="2"/>
        <v>-0.18588780587553677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(4)'!U10</f>
        <v>367169</v>
      </c>
      <c r="D10">
        <f>'district-data (4)'!V10</f>
        <v>128994</v>
      </c>
      <c r="E10">
        <f>'district-data (4)'!W10</f>
        <v>222789</v>
      </c>
      <c r="F10" s="3">
        <f t="shared" si="0"/>
        <v>0.35132050908437257</v>
      </c>
      <c r="G10" s="1">
        <f t="shared" si="1"/>
        <v>0.60677508177433281</v>
      </c>
      <c r="H10" s="2">
        <f t="shared" si="2"/>
        <v>-0.25545457268996025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(4)'!U11</f>
        <v>372338</v>
      </c>
      <c r="D11">
        <f>'district-data (4)'!V11</f>
        <v>172076</v>
      </c>
      <c r="E11">
        <f>'district-data (4)'!W11</f>
        <v>179637</v>
      </c>
      <c r="F11" s="3">
        <f t="shared" si="0"/>
        <v>0.46214998200559704</v>
      </c>
      <c r="G11" s="5">
        <f t="shared" si="1"/>
        <v>0.48245680000429719</v>
      </c>
      <c r="H11" s="2">
        <f t="shared" si="2"/>
        <v>-2.0306817998700155E-2</v>
      </c>
      <c r="I11" s="6">
        <f t="shared" si="3"/>
        <v>0</v>
      </c>
      <c r="J11" s="6">
        <f t="shared" si="4"/>
        <v>1</v>
      </c>
    </row>
    <row r="12" spans="1:10" x14ac:dyDescent="0.25">
      <c r="A12">
        <v>10</v>
      </c>
      <c r="B12">
        <v>10</v>
      </c>
      <c r="C12">
        <f>'district-data (4)'!U12</f>
        <v>373039</v>
      </c>
      <c r="D12">
        <f>'district-data (4)'!V12</f>
        <v>166482</v>
      </c>
      <c r="E12">
        <f>'district-data (4)'!W12</f>
        <v>189189</v>
      </c>
      <c r="F12" s="1">
        <f t="shared" si="0"/>
        <v>0.44628577709033102</v>
      </c>
      <c r="G12" s="1">
        <f t="shared" si="1"/>
        <v>0.50715608823742286</v>
      </c>
      <c r="H12" s="2">
        <f t="shared" si="2"/>
        <v>-6.0870311147091849E-2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(4)'!U13</f>
        <v>358553</v>
      </c>
      <c r="D13">
        <f>'district-data (4)'!V13</f>
        <v>283773</v>
      </c>
      <c r="E13">
        <f>'district-data (4)'!W13</f>
        <v>64623</v>
      </c>
      <c r="F13" s="1">
        <f t="shared" si="0"/>
        <v>0.79143948035576328</v>
      </c>
      <c r="G13" s="1">
        <f t="shared" si="1"/>
        <v>0.18023276893513651</v>
      </c>
      <c r="H13" s="2">
        <f t="shared" si="2"/>
        <v>0.61120671142062677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(4)'!U14</f>
        <v>350434</v>
      </c>
      <c r="D14">
        <f>'district-data (4)'!V14</f>
        <v>114728</v>
      </c>
      <c r="E14">
        <f>'district-data (4)'!W14</f>
        <v>219015</v>
      </c>
      <c r="F14" s="1">
        <f t="shared" si="0"/>
        <v>0.32738832419228731</v>
      </c>
      <c r="G14" s="1">
        <f t="shared" si="1"/>
        <v>0.62498216497257686</v>
      </c>
      <c r="H14" s="2">
        <f t="shared" si="2"/>
        <v>-0.29759384078028955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(4)'!U15</f>
        <v>383684</v>
      </c>
      <c r="D15">
        <f>'district-data (4)'!V15</f>
        <v>182781</v>
      </c>
      <c r="E15">
        <f>'district-data (4)'!W15</f>
        <v>185047</v>
      </c>
      <c r="F15" s="1">
        <f t="shared" si="0"/>
        <v>0.47638421200779807</v>
      </c>
      <c r="G15" s="5">
        <f t="shared" si="1"/>
        <v>0.48229011373943143</v>
      </c>
      <c r="H15" s="2">
        <f t="shared" si="2"/>
        <v>-5.9059017316333562E-3</v>
      </c>
      <c r="I15" s="6">
        <f t="shared" si="3"/>
        <v>0</v>
      </c>
      <c r="J15" s="6">
        <f t="shared" si="4"/>
        <v>1</v>
      </c>
    </row>
    <row r="16" spans="1:10" x14ac:dyDescent="0.25">
      <c r="A16">
        <v>14</v>
      </c>
      <c r="B16">
        <v>14</v>
      </c>
      <c r="C16">
        <f>'district-data (4)'!U16</f>
        <v>380750</v>
      </c>
      <c r="D16">
        <f>'district-data (4)'!V16</f>
        <v>159663</v>
      </c>
      <c r="E16">
        <f>'district-data (4)'!W16</f>
        <v>204189</v>
      </c>
      <c r="F16" s="1">
        <f t="shared" si="0"/>
        <v>0.41933814839133288</v>
      </c>
      <c r="G16" s="1">
        <f t="shared" si="1"/>
        <v>0.53628102429415625</v>
      </c>
      <c r="H16" s="2">
        <f t="shared" si="2"/>
        <v>-0.11694287590282337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(4)'!U17</f>
        <v>339982</v>
      </c>
      <c r="D17">
        <f>'district-data (4)'!V17</f>
        <v>145135</v>
      </c>
      <c r="E17">
        <f>'district-data (4)'!W17</f>
        <v>178534</v>
      </c>
      <c r="F17" s="1">
        <f t="shared" si="0"/>
        <v>0.42689024713073043</v>
      </c>
      <c r="G17" s="1">
        <f t="shared" si="1"/>
        <v>0.52512780088357613</v>
      </c>
      <c r="H17" s="2">
        <f t="shared" si="2"/>
        <v>-9.8237553752845708E-2</v>
      </c>
      <c r="I17" s="6">
        <f t="shared" si="3"/>
        <v>0</v>
      </c>
      <c r="J17" s="6">
        <f t="shared" si="4"/>
        <v>1</v>
      </c>
    </row>
    <row r="18" spans="1:10" x14ac:dyDescent="0.25">
      <c r="I18" s="6">
        <f>SUM(I3:I17)</f>
        <v>2</v>
      </c>
      <c r="J18" s="6">
        <f>SUM(J3:J17)</f>
        <v>13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3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2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1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0" priority="2" operator="greaterThan">
      <formula>0.5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district-data (4)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2021-10-15T12:28:24Z</dcterms:created>
  <dcterms:modified xsi:type="dcterms:W3CDTF">2021-11-18T18:24:00Z</dcterms:modified>
</cp:coreProperties>
</file>