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Andrew\Downloads\"/>
    </mc:Choice>
  </mc:AlternateContent>
  <bookViews>
    <workbookView xWindow="0" yWindow="0" windowWidth="28800" windowHeight="12330"/>
  </bookViews>
  <sheets>
    <sheet name="district-data (4)" sheetId="1" r:id="rId1"/>
    <sheet name="Sheet1" sheetId="2" r:id="rId2"/>
    <sheet name="Sheet2" sheetId="3" r:id="rId3"/>
    <sheet name="Sheet3" sheetId="4" r:id="rId4"/>
    <sheet name="Sheet4" sheetId="5" r:id="rId5"/>
    <sheet name="Sheet5" sheetId="6" r:id="rId6"/>
    <sheet name="Sheet6" sheetId="7" r:id="rId7"/>
    <sheet name="Sheet7" sheetId="8" r:id="rId8"/>
  </sheets>
  <calcPr calcId="162913"/>
</workbook>
</file>

<file path=xl/calcChain.xml><?xml version="1.0" encoding="utf-8"?>
<calcChain xmlns="http://schemas.openxmlformats.org/spreadsheetml/2006/main">
  <c r="O37" i="1" l="1"/>
  <c r="N37" i="1"/>
  <c r="O36" i="1"/>
  <c r="N36" i="1"/>
  <c r="O35" i="1"/>
  <c r="N35" i="1"/>
  <c r="O34" i="1"/>
  <c r="N34" i="1"/>
  <c r="O33" i="1"/>
  <c r="N33" i="1"/>
  <c r="O32" i="1"/>
  <c r="N32" i="1"/>
  <c r="O31" i="1"/>
  <c r="N31" i="1"/>
  <c r="O30" i="1"/>
  <c r="N30" i="1"/>
  <c r="O29" i="1"/>
  <c r="N29" i="1"/>
  <c r="O28" i="1"/>
  <c r="N28" i="1"/>
  <c r="O27" i="1"/>
  <c r="N27" i="1"/>
  <c r="O26" i="1"/>
  <c r="N26" i="1"/>
  <c r="O25" i="1"/>
  <c r="N25" i="1"/>
  <c r="O24" i="1"/>
  <c r="N24" i="1"/>
  <c r="O23" i="1"/>
  <c r="N23" i="1"/>
  <c r="O22" i="1"/>
  <c r="N22" i="1"/>
  <c r="K3" i="2" l="1"/>
  <c r="K18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M37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22" i="1"/>
  <c r="L38" i="1"/>
  <c r="K38" i="1" l="1"/>
  <c r="L37" i="1"/>
  <c r="K37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L22" i="1"/>
  <c r="J17" i="8"/>
  <c r="I17" i="8"/>
  <c r="J16" i="8"/>
  <c r="I16" i="8"/>
  <c r="J15" i="8"/>
  <c r="I15" i="8"/>
  <c r="J14" i="8"/>
  <c r="I14" i="8"/>
  <c r="J13" i="8"/>
  <c r="I13" i="8"/>
  <c r="J12" i="8"/>
  <c r="I12" i="8"/>
  <c r="J11" i="8"/>
  <c r="I11" i="8"/>
  <c r="J10" i="8"/>
  <c r="I10" i="8"/>
  <c r="J9" i="8"/>
  <c r="I9" i="8"/>
  <c r="J8" i="8"/>
  <c r="I8" i="8"/>
  <c r="J7" i="8"/>
  <c r="I7" i="8"/>
  <c r="J6" i="8"/>
  <c r="I6" i="8"/>
  <c r="J5" i="8"/>
  <c r="I5" i="8"/>
  <c r="J4" i="8"/>
  <c r="I4" i="8"/>
  <c r="J3" i="8"/>
  <c r="I3" i="8"/>
  <c r="J17" i="7"/>
  <c r="I17" i="7"/>
  <c r="J16" i="7"/>
  <c r="I16" i="7"/>
  <c r="J15" i="7"/>
  <c r="I15" i="7"/>
  <c r="J14" i="7"/>
  <c r="I14" i="7"/>
  <c r="J13" i="7"/>
  <c r="I13" i="7"/>
  <c r="J12" i="7"/>
  <c r="I12" i="7"/>
  <c r="J11" i="7"/>
  <c r="I11" i="7"/>
  <c r="J10" i="7"/>
  <c r="I10" i="7"/>
  <c r="J9" i="7"/>
  <c r="I9" i="7"/>
  <c r="J8" i="7"/>
  <c r="I8" i="7"/>
  <c r="J7" i="7"/>
  <c r="I7" i="7"/>
  <c r="J6" i="7"/>
  <c r="I6" i="7"/>
  <c r="J5" i="7"/>
  <c r="I5" i="7"/>
  <c r="J4" i="7"/>
  <c r="J18" i="7" s="1"/>
  <c r="I4" i="7"/>
  <c r="I18" i="7" s="1"/>
  <c r="J3" i="7"/>
  <c r="I3" i="7"/>
  <c r="J17" i="6"/>
  <c r="I17" i="6"/>
  <c r="J16" i="6"/>
  <c r="I16" i="6"/>
  <c r="J15" i="6"/>
  <c r="I15" i="6"/>
  <c r="J14" i="6"/>
  <c r="I14" i="6"/>
  <c r="J13" i="6"/>
  <c r="I13" i="6"/>
  <c r="J12" i="6"/>
  <c r="I12" i="6"/>
  <c r="J11" i="6"/>
  <c r="I11" i="6"/>
  <c r="J10" i="6"/>
  <c r="I10" i="6"/>
  <c r="J9" i="6"/>
  <c r="I9" i="6"/>
  <c r="J8" i="6"/>
  <c r="I8" i="6"/>
  <c r="J7" i="6"/>
  <c r="I7" i="6"/>
  <c r="J6" i="6"/>
  <c r="I6" i="6"/>
  <c r="J5" i="6"/>
  <c r="I5" i="6"/>
  <c r="J4" i="6"/>
  <c r="I4" i="6"/>
  <c r="J3" i="6"/>
  <c r="I3" i="6"/>
  <c r="I18" i="6" s="1"/>
  <c r="J17" i="5"/>
  <c r="I17" i="5"/>
  <c r="J16" i="5"/>
  <c r="I16" i="5"/>
  <c r="J15" i="5"/>
  <c r="I15" i="5"/>
  <c r="J14" i="5"/>
  <c r="I14" i="5"/>
  <c r="J13" i="5"/>
  <c r="I13" i="5"/>
  <c r="J12" i="5"/>
  <c r="I12" i="5"/>
  <c r="J11" i="5"/>
  <c r="I11" i="5"/>
  <c r="J10" i="5"/>
  <c r="I10" i="5"/>
  <c r="J9" i="5"/>
  <c r="I9" i="5"/>
  <c r="J8" i="5"/>
  <c r="I8" i="5"/>
  <c r="J7" i="5"/>
  <c r="I7" i="5"/>
  <c r="J6" i="5"/>
  <c r="I6" i="5"/>
  <c r="J5" i="5"/>
  <c r="I5" i="5"/>
  <c r="J4" i="5"/>
  <c r="I4" i="5"/>
  <c r="J3" i="5"/>
  <c r="J18" i="5" s="1"/>
  <c r="I3" i="5"/>
  <c r="J17" i="4"/>
  <c r="I17" i="4"/>
  <c r="J16" i="4"/>
  <c r="I16" i="4"/>
  <c r="J15" i="4"/>
  <c r="I15" i="4"/>
  <c r="J14" i="4"/>
  <c r="I14" i="4"/>
  <c r="J13" i="4"/>
  <c r="I13" i="4"/>
  <c r="J12" i="4"/>
  <c r="I12" i="4"/>
  <c r="J11" i="4"/>
  <c r="I11" i="4"/>
  <c r="J10" i="4"/>
  <c r="I10" i="4"/>
  <c r="J9" i="4"/>
  <c r="I9" i="4"/>
  <c r="J8" i="4"/>
  <c r="I8" i="4"/>
  <c r="J7" i="4"/>
  <c r="I7" i="4"/>
  <c r="J6" i="4"/>
  <c r="I6" i="4"/>
  <c r="J5" i="4"/>
  <c r="I5" i="4"/>
  <c r="J4" i="4"/>
  <c r="I4" i="4"/>
  <c r="J3" i="4"/>
  <c r="I3" i="4"/>
  <c r="I18" i="4" s="1"/>
  <c r="J17" i="3"/>
  <c r="I17" i="3"/>
  <c r="J16" i="3"/>
  <c r="I16" i="3"/>
  <c r="J15" i="3"/>
  <c r="I15" i="3"/>
  <c r="J14" i="3"/>
  <c r="I14" i="3"/>
  <c r="J13" i="3"/>
  <c r="I13" i="3"/>
  <c r="J12" i="3"/>
  <c r="I12" i="3"/>
  <c r="J11" i="3"/>
  <c r="I11" i="3"/>
  <c r="J10" i="3"/>
  <c r="I10" i="3"/>
  <c r="J9" i="3"/>
  <c r="I9" i="3"/>
  <c r="J8" i="3"/>
  <c r="I8" i="3"/>
  <c r="J7" i="3"/>
  <c r="I7" i="3"/>
  <c r="J6" i="3"/>
  <c r="I6" i="3"/>
  <c r="J5" i="3"/>
  <c r="I5" i="3"/>
  <c r="J4" i="3"/>
  <c r="I4" i="3"/>
  <c r="J3" i="3"/>
  <c r="J18" i="3" s="1"/>
  <c r="I3" i="3"/>
  <c r="I18" i="3" s="1"/>
  <c r="I4" i="2"/>
  <c r="J4" i="2"/>
  <c r="I5" i="2"/>
  <c r="J5" i="2"/>
  <c r="I6" i="2"/>
  <c r="J6" i="2"/>
  <c r="I7" i="2"/>
  <c r="J7" i="2"/>
  <c r="I8" i="2"/>
  <c r="J8" i="2"/>
  <c r="I9" i="2"/>
  <c r="J9" i="2"/>
  <c r="I10" i="2"/>
  <c r="J10" i="2"/>
  <c r="I11" i="2"/>
  <c r="I18" i="2" s="1"/>
  <c r="J11" i="2"/>
  <c r="I12" i="2"/>
  <c r="J12" i="2"/>
  <c r="I13" i="2"/>
  <c r="J13" i="2"/>
  <c r="I14" i="2"/>
  <c r="J14" i="2"/>
  <c r="I15" i="2"/>
  <c r="J15" i="2"/>
  <c r="I16" i="2"/>
  <c r="J16" i="2"/>
  <c r="I17" i="2"/>
  <c r="J17" i="2"/>
  <c r="I3" i="2"/>
  <c r="J3" i="2"/>
  <c r="J18" i="2"/>
  <c r="J18" i="4"/>
  <c r="I18" i="5"/>
  <c r="J18" i="6"/>
  <c r="J18" i="8"/>
  <c r="I18" i="8"/>
  <c r="K22" i="1" l="1"/>
  <c r="C3" i="8"/>
  <c r="D3" i="8"/>
  <c r="E3" i="8"/>
  <c r="C4" i="8"/>
  <c r="D4" i="8"/>
  <c r="E4" i="8"/>
  <c r="C5" i="8"/>
  <c r="D5" i="8"/>
  <c r="E5" i="8"/>
  <c r="C6" i="8"/>
  <c r="D6" i="8"/>
  <c r="E6" i="8"/>
  <c r="C7" i="8"/>
  <c r="D7" i="8"/>
  <c r="E7" i="8"/>
  <c r="C8" i="8"/>
  <c r="D8" i="8"/>
  <c r="E8" i="8"/>
  <c r="C9" i="8"/>
  <c r="D9" i="8"/>
  <c r="E9" i="8"/>
  <c r="C10" i="8"/>
  <c r="D10" i="8"/>
  <c r="E10" i="8"/>
  <c r="C11" i="8"/>
  <c r="D11" i="8"/>
  <c r="E11" i="8"/>
  <c r="C12" i="8"/>
  <c r="D12" i="8"/>
  <c r="E12" i="8"/>
  <c r="C13" i="8"/>
  <c r="D13" i="8"/>
  <c r="E13" i="8"/>
  <c r="C14" i="8"/>
  <c r="D14" i="8"/>
  <c r="E14" i="8"/>
  <c r="C15" i="8"/>
  <c r="D15" i="8"/>
  <c r="E15" i="8"/>
  <c r="C16" i="8"/>
  <c r="D16" i="8"/>
  <c r="E16" i="8"/>
  <c r="C17" i="8"/>
  <c r="D17" i="8"/>
  <c r="E17" i="8"/>
  <c r="D2" i="8"/>
  <c r="E2" i="8"/>
  <c r="C2" i="8"/>
  <c r="C3" i="7"/>
  <c r="D3" i="7"/>
  <c r="E3" i="7"/>
  <c r="C4" i="7"/>
  <c r="D4" i="7"/>
  <c r="E4" i="7"/>
  <c r="C5" i="7"/>
  <c r="D5" i="7"/>
  <c r="E5" i="7"/>
  <c r="C6" i="7"/>
  <c r="D6" i="7"/>
  <c r="E6" i="7"/>
  <c r="C7" i="7"/>
  <c r="D7" i="7"/>
  <c r="E7" i="7"/>
  <c r="C8" i="7"/>
  <c r="D8" i="7"/>
  <c r="E8" i="7"/>
  <c r="C9" i="7"/>
  <c r="D9" i="7"/>
  <c r="E9" i="7"/>
  <c r="C10" i="7"/>
  <c r="D10" i="7"/>
  <c r="E10" i="7"/>
  <c r="C11" i="7"/>
  <c r="D11" i="7"/>
  <c r="E11" i="7"/>
  <c r="C12" i="7"/>
  <c r="D12" i="7"/>
  <c r="E12" i="7"/>
  <c r="C13" i="7"/>
  <c r="D13" i="7"/>
  <c r="E13" i="7"/>
  <c r="C14" i="7"/>
  <c r="D14" i="7"/>
  <c r="E14" i="7"/>
  <c r="C15" i="7"/>
  <c r="F15" i="7" s="1"/>
  <c r="D15" i="7"/>
  <c r="E15" i="7"/>
  <c r="C16" i="7"/>
  <c r="D16" i="7"/>
  <c r="E16" i="7"/>
  <c r="C17" i="7"/>
  <c r="D17" i="7"/>
  <c r="E17" i="7"/>
  <c r="D2" i="7"/>
  <c r="E2" i="7"/>
  <c r="C2" i="7"/>
  <c r="C3" i="6"/>
  <c r="D3" i="6"/>
  <c r="E3" i="6"/>
  <c r="C4" i="6"/>
  <c r="D4" i="6"/>
  <c r="E4" i="6"/>
  <c r="C5" i="6"/>
  <c r="D5" i="6"/>
  <c r="E5" i="6"/>
  <c r="C6" i="6"/>
  <c r="D6" i="6"/>
  <c r="E6" i="6"/>
  <c r="C7" i="6"/>
  <c r="D7" i="6"/>
  <c r="E7" i="6"/>
  <c r="C8" i="6"/>
  <c r="D8" i="6"/>
  <c r="E8" i="6"/>
  <c r="C9" i="6"/>
  <c r="D9" i="6"/>
  <c r="E9" i="6"/>
  <c r="C10" i="6"/>
  <c r="D10" i="6"/>
  <c r="E10" i="6"/>
  <c r="C11" i="6"/>
  <c r="D11" i="6"/>
  <c r="E11" i="6"/>
  <c r="C12" i="6"/>
  <c r="D12" i="6"/>
  <c r="E12" i="6"/>
  <c r="C13" i="6"/>
  <c r="D13" i="6"/>
  <c r="E13" i="6"/>
  <c r="C14" i="6"/>
  <c r="D14" i="6"/>
  <c r="E14" i="6"/>
  <c r="C15" i="6"/>
  <c r="D15" i="6"/>
  <c r="E15" i="6"/>
  <c r="C16" i="6"/>
  <c r="D16" i="6"/>
  <c r="E16" i="6"/>
  <c r="C17" i="6"/>
  <c r="D17" i="6"/>
  <c r="E17" i="6"/>
  <c r="D2" i="6"/>
  <c r="E2" i="6"/>
  <c r="C2" i="6"/>
  <c r="C3" i="5"/>
  <c r="D3" i="5"/>
  <c r="E3" i="5"/>
  <c r="C4" i="5"/>
  <c r="D4" i="5"/>
  <c r="E4" i="5"/>
  <c r="C5" i="5"/>
  <c r="D5" i="5"/>
  <c r="E5" i="5"/>
  <c r="C6" i="5"/>
  <c r="D6" i="5"/>
  <c r="E6" i="5"/>
  <c r="C7" i="5"/>
  <c r="D7" i="5"/>
  <c r="E7" i="5"/>
  <c r="C8" i="5"/>
  <c r="D8" i="5"/>
  <c r="E8" i="5"/>
  <c r="C9" i="5"/>
  <c r="D9" i="5"/>
  <c r="E9" i="5"/>
  <c r="C10" i="5"/>
  <c r="D10" i="5"/>
  <c r="E10" i="5"/>
  <c r="C11" i="5"/>
  <c r="D11" i="5"/>
  <c r="E11" i="5"/>
  <c r="C12" i="5"/>
  <c r="D12" i="5"/>
  <c r="E12" i="5"/>
  <c r="C13" i="5"/>
  <c r="D13" i="5"/>
  <c r="E13" i="5"/>
  <c r="C14" i="5"/>
  <c r="D14" i="5"/>
  <c r="E14" i="5"/>
  <c r="C15" i="5"/>
  <c r="D15" i="5"/>
  <c r="E15" i="5"/>
  <c r="C16" i="5"/>
  <c r="D16" i="5"/>
  <c r="E16" i="5"/>
  <c r="C17" i="5"/>
  <c r="D17" i="5"/>
  <c r="E17" i="5"/>
  <c r="D2" i="5"/>
  <c r="E2" i="5"/>
  <c r="C2" i="5"/>
  <c r="C3" i="4"/>
  <c r="D3" i="4"/>
  <c r="E3" i="4"/>
  <c r="C4" i="4"/>
  <c r="D4" i="4"/>
  <c r="E4" i="4"/>
  <c r="C5" i="4"/>
  <c r="D5" i="4"/>
  <c r="E5" i="4"/>
  <c r="C6" i="4"/>
  <c r="D6" i="4"/>
  <c r="E6" i="4"/>
  <c r="C7" i="4"/>
  <c r="D7" i="4"/>
  <c r="E7" i="4"/>
  <c r="C8" i="4"/>
  <c r="D8" i="4"/>
  <c r="E8" i="4"/>
  <c r="C9" i="4"/>
  <c r="D9" i="4"/>
  <c r="E9" i="4"/>
  <c r="C10" i="4"/>
  <c r="D10" i="4"/>
  <c r="E10" i="4"/>
  <c r="C11" i="4"/>
  <c r="D11" i="4"/>
  <c r="E11" i="4"/>
  <c r="C12" i="4"/>
  <c r="D12" i="4"/>
  <c r="E12" i="4"/>
  <c r="C13" i="4"/>
  <c r="D13" i="4"/>
  <c r="E13" i="4"/>
  <c r="C14" i="4"/>
  <c r="D14" i="4"/>
  <c r="E14" i="4"/>
  <c r="C15" i="4"/>
  <c r="D15" i="4"/>
  <c r="E15" i="4"/>
  <c r="C16" i="4"/>
  <c r="D16" i="4"/>
  <c r="E16" i="4"/>
  <c r="C17" i="4"/>
  <c r="D17" i="4"/>
  <c r="E17" i="4"/>
  <c r="D2" i="4"/>
  <c r="E2" i="4"/>
  <c r="C2" i="4"/>
  <c r="C3" i="3"/>
  <c r="D3" i="3"/>
  <c r="E3" i="3"/>
  <c r="C4" i="3"/>
  <c r="D4" i="3"/>
  <c r="E4" i="3"/>
  <c r="C5" i="3"/>
  <c r="D5" i="3"/>
  <c r="E5" i="3"/>
  <c r="C6" i="3"/>
  <c r="D6" i="3"/>
  <c r="E6" i="3"/>
  <c r="C7" i="3"/>
  <c r="D7" i="3"/>
  <c r="E7" i="3"/>
  <c r="C8" i="3"/>
  <c r="D8" i="3"/>
  <c r="E8" i="3"/>
  <c r="C9" i="3"/>
  <c r="D9" i="3"/>
  <c r="E9" i="3"/>
  <c r="C10" i="3"/>
  <c r="D10" i="3"/>
  <c r="E10" i="3"/>
  <c r="C11" i="3"/>
  <c r="D11" i="3"/>
  <c r="E11" i="3"/>
  <c r="C12" i="3"/>
  <c r="D12" i="3"/>
  <c r="E12" i="3"/>
  <c r="C13" i="3"/>
  <c r="D13" i="3"/>
  <c r="E13" i="3"/>
  <c r="C14" i="3"/>
  <c r="D14" i="3"/>
  <c r="E14" i="3"/>
  <c r="C15" i="3"/>
  <c r="D15" i="3"/>
  <c r="E15" i="3"/>
  <c r="C16" i="3"/>
  <c r="D16" i="3"/>
  <c r="E16" i="3"/>
  <c r="C17" i="3"/>
  <c r="D17" i="3"/>
  <c r="E17" i="3"/>
  <c r="D2" i="3"/>
  <c r="E2" i="3"/>
  <c r="C2" i="3"/>
  <c r="C3" i="2"/>
  <c r="D3" i="2"/>
  <c r="E3" i="2"/>
  <c r="C4" i="2"/>
  <c r="D4" i="2"/>
  <c r="E4" i="2"/>
  <c r="C5" i="2"/>
  <c r="D5" i="2"/>
  <c r="E5" i="2"/>
  <c r="C6" i="2"/>
  <c r="D6" i="2"/>
  <c r="E6" i="2"/>
  <c r="C7" i="2"/>
  <c r="D7" i="2"/>
  <c r="E7" i="2"/>
  <c r="C8" i="2"/>
  <c r="D8" i="2"/>
  <c r="E8" i="2"/>
  <c r="C9" i="2"/>
  <c r="D9" i="2"/>
  <c r="E9" i="2"/>
  <c r="C10" i="2"/>
  <c r="D10" i="2"/>
  <c r="E10" i="2"/>
  <c r="C11" i="2"/>
  <c r="D11" i="2"/>
  <c r="E11" i="2"/>
  <c r="C12" i="2"/>
  <c r="D12" i="2"/>
  <c r="E12" i="2"/>
  <c r="C13" i="2"/>
  <c r="D13" i="2"/>
  <c r="E13" i="2"/>
  <c r="C14" i="2"/>
  <c r="D14" i="2"/>
  <c r="E14" i="2"/>
  <c r="C15" i="2"/>
  <c r="D15" i="2"/>
  <c r="E15" i="2"/>
  <c r="C16" i="2"/>
  <c r="D16" i="2"/>
  <c r="E16" i="2"/>
  <c r="C17" i="2"/>
  <c r="D17" i="2"/>
  <c r="E17" i="2"/>
  <c r="D2" i="2"/>
  <c r="E2" i="2"/>
  <c r="C2" i="2"/>
  <c r="B23" i="1"/>
  <c r="C23" i="1"/>
  <c r="D23" i="1"/>
  <c r="B24" i="1"/>
  <c r="C24" i="1"/>
  <c r="D24" i="1"/>
  <c r="B25" i="1"/>
  <c r="C25" i="1"/>
  <c r="D25" i="1"/>
  <c r="B26" i="1"/>
  <c r="C26" i="1"/>
  <c r="D26" i="1"/>
  <c r="B27" i="1"/>
  <c r="C27" i="1"/>
  <c r="D27" i="1"/>
  <c r="B28" i="1"/>
  <c r="C28" i="1"/>
  <c r="D28" i="1"/>
  <c r="B29" i="1"/>
  <c r="C29" i="1"/>
  <c r="D29" i="1"/>
  <c r="B30" i="1"/>
  <c r="C30" i="1"/>
  <c r="D30" i="1"/>
  <c r="B31" i="1"/>
  <c r="C31" i="1"/>
  <c r="D31" i="1"/>
  <c r="B32" i="1"/>
  <c r="C32" i="1"/>
  <c r="D32" i="1"/>
  <c r="B33" i="1"/>
  <c r="C33" i="1"/>
  <c r="D33" i="1"/>
  <c r="B34" i="1"/>
  <c r="C34" i="1"/>
  <c r="D34" i="1"/>
  <c r="B35" i="1"/>
  <c r="C35" i="1"/>
  <c r="D35" i="1"/>
  <c r="B36" i="1"/>
  <c r="C36" i="1"/>
  <c r="D36" i="1"/>
  <c r="C22" i="1"/>
  <c r="D22" i="1"/>
  <c r="B22" i="1"/>
  <c r="F15" i="2" l="1"/>
  <c r="F7" i="2"/>
  <c r="F29" i="1"/>
  <c r="F11" i="6"/>
  <c r="F15" i="3"/>
  <c r="F11" i="3"/>
  <c r="F7" i="3"/>
  <c r="F15" i="4"/>
  <c r="F11" i="4"/>
  <c r="F7" i="4"/>
  <c r="F15" i="5"/>
  <c r="F11" i="5"/>
  <c r="F7" i="5"/>
  <c r="F15" i="6"/>
  <c r="F7" i="6"/>
  <c r="F11" i="7"/>
  <c r="F7" i="7"/>
  <c r="F3" i="7"/>
  <c r="F7" i="8"/>
  <c r="H34" i="1"/>
  <c r="E33" i="1"/>
  <c r="H30" i="1"/>
  <c r="E29" i="1"/>
  <c r="H26" i="1"/>
  <c r="E25" i="1"/>
  <c r="F17" i="2"/>
  <c r="F13" i="2"/>
  <c r="F9" i="2"/>
  <c r="F5" i="2"/>
  <c r="F17" i="3"/>
  <c r="F13" i="3"/>
  <c r="F9" i="3"/>
  <c r="F5" i="3"/>
  <c r="F17" i="4"/>
  <c r="F13" i="4"/>
  <c r="F9" i="4"/>
  <c r="F5" i="4"/>
  <c r="F17" i="5"/>
  <c r="F13" i="5"/>
  <c r="F9" i="5"/>
  <c r="F5" i="5"/>
  <c r="F17" i="6"/>
  <c r="F13" i="6"/>
  <c r="F9" i="6"/>
  <c r="F5" i="6"/>
  <c r="F17" i="7"/>
  <c r="F13" i="7"/>
  <c r="F9" i="7"/>
  <c r="F5" i="7"/>
  <c r="F17" i="8"/>
  <c r="F13" i="8"/>
  <c r="F22" i="1"/>
  <c r="G16" i="2"/>
  <c r="G12" i="2"/>
  <c r="G6" i="2"/>
  <c r="G4" i="2"/>
  <c r="F16" i="3"/>
  <c r="F12" i="3"/>
  <c r="F8" i="3"/>
  <c r="G6" i="3"/>
  <c r="F4" i="3"/>
  <c r="G16" i="4"/>
  <c r="G14" i="4"/>
  <c r="G12" i="4"/>
  <c r="G10" i="4"/>
  <c r="G8" i="4"/>
  <c r="G6" i="4"/>
  <c r="G4" i="4"/>
  <c r="F16" i="5"/>
  <c r="G14" i="5"/>
  <c r="F12" i="5"/>
  <c r="G10" i="5"/>
  <c r="F8" i="5"/>
  <c r="G6" i="5"/>
  <c r="F4" i="5"/>
  <c r="G16" i="6"/>
  <c r="G14" i="6"/>
  <c r="G12" i="6"/>
  <c r="G10" i="6"/>
  <c r="G8" i="6"/>
  <c r="G6" i="6"/>
  <c r="G4" i="6"/>
  <c r="F16" i="7"/>
  <c r="G14" i="7"/>
  <c r="F12" i="7"/>
  <c r="G10" i="7"/>
  <c r="F8" i="7"/>
  <c r="G6" i="7"/>
  <c r="F4" i="7"/>
  <c r="G16" i="8"/>
  <c r="G14" i="8"/>
  <c r="G12" i="8"/>
  <c r="G10" i="8"/>
  <c r="F9" i="8"/>
  <c r="G8" i="8"/>
  <c r="G6" i="8"/>
  <c r="F5" i="8"/>
  <c r="G4" i="8"/>
  <c r="G14" i="2"/>
  <c r="G10" i="2"/>
  <c r="G8" i="2"/>
  <c r="G14" i="3"/>
  <c r="G10" i="3"/>
  <c r="G15" i="4"/>
  <c r="G9" i="4"/>
  <c r="G5" i="4"/>
  <c r="G3" i="4"/>
  <c r="F6" i="6"/>
  <c r="G5" i="6"/>
  <c r="F10" i="8"/>
  <c r="H10" i="8" s="1"/>
  <c r="G3" i="8"/>
  <c r="F3" i="8"/>
  <c r="F10" i="7"/>
  <c r="F10" i="2"/>
  <c r="F10" i="6"/>
  <c r="H10" i="6" s="1"/>
  <c r="G17" i="6"/>
  <c r="F14" i="8"/>
  <c r="G17" i="2"/>
  <c r="G15" i="2"/>
  <c r="H15" i="2" s="1"/>
  <c r="G3" i="2"/>
  <c r="H24" i="1"/>
  <c r="F11" i="2"/>
  <c r="F3" i="2"/>
  <c r="F3" i="3"/>
  <c r="F3" i="4"/>
  <c r="F3" i="5"/>
  <c r="F3" i="6"/>
  <c r="F15" i="8"/>
  <c r="F11" i="8"/>
  <c r="F14" i="2"/>
  <c r="G13" i="2"/>
  <c r="G11" i="2"/>
  <c r="G9" i="2"/>
  <c r="G7" i="2"/>
  <c r="H7" i="2" s="1"/>
  <c r="F6" i="2"/>
  <c r="H6" i="2" s="1"/>
  <c r="G17" i="4"/>
  <c r="F14" i="4"/>
  <c r="G13" i="4"/>
  <c r="G11" i="4"/>
  <c r="F10" i="4"/>
  <c r="G7" i="4"/>
  <c r="F6" i="4"/>
  <c r="G15" i="6"/>
  <c r="F14" i="6"/>
  <c r="G13" i="6"/>
  <c r="G11" i="6"/>
  <c r="G9" i="6"/>
  <c r="G7" i="6"/>
  <c r="G3" i="6"/>
  <c r="G17" i="7"/>
  <c r="G15" i="7"/>
  <c r="H15" i="7" s="1"/>
  <c r="F14" i="7"/>
  <c r="H14" i="7" s="1"/>
  <c r="G13" i="7"/>
  <c r="G11" i="7"/>
  <c r="G9" i="7"/>
  <c r="G7" i="7"/>
  <c r="F6" i="7"/>
  <c r="G5" i="7"/>
  <c r="G3" i="7"/>
  <c r="G17" i="8"/>
  <c r="G15" i="8"/>
  <c r="G13" i="8"/>
  <c r="G11" i="8"/>
  <c r="G9" i="8"/>
  <c r="G7" i="8"/>
  <c r="F6" i="8"/>
  <c r="G5" i="8"/>
  <c r="G24" i="1"/>
  <c r="G5" i="2"/>
  <c r="F33" i="1"/>
  <c r="F25" i="1"/>
  <c r="H36" i="1"/>
  <c r="E23" i="1"/>
  <c r="E35" i="1"/>
  <c r="E31" i="1"/>
  <c r="E27" i="1"/>
  <c r="F12" i="6"/>
  <c r="G22" i="1"/>
  <c r="J22" i="1" s="1"/>
  <c r="F4" i="2"/>
  <c r="G12" i="3"/>
  <c r="F16" i="6"/>
  <c r="G8" i="7"/>
  <c r="E22" i="1"/>
  <c r="F35" i="1"/>
  <c r="G34" i="1"/>
  <c r="J34" i="1" s="1"/>
  <c r="F31" i="1"/>
  <c r="G30" i="1"/>
  <c r="F27" i="1"/>
  <c r="G26" i="1"/>
  <c r="F23" i="1"/>
  <c r="H33" i="1"/>
  <c r="G17" i="3"/>
  <c r="G15" i="3"/>
  <c r="H15" i="3" s="1"/>
  <c r="F14" i="3"/>
  <c r="H14" i="3" s="1"/>
  <c r="G13" i="3"/>
  <c r="G11" i="3"/>
  <c r="F10" i="3"/>
  <c r="G9" i="3"/>
  <c r="G7" i="3"/>
  <c r="F6" i="3"/>
  <c r="G5" i="3"/>
  <c r="G3" i="3"/>
  <c r="G17" i="5"/>
  <c r="G15" i="5"/>
  <c r="F14" i="5"/>
  <c r="G13" i="5"/>
  <c r="G11" i="5"/>
  <c r="F10" i="5"/>
  <c r="G9" i="5"/>
  <c r="G7" i="5"/>
  <c r="H7" i="5" s="1"/>
  <c r="F6" i="5"/>
  <c r="G5" i="5"/>
  <c r="F4" i="6"/>
  <c r="G16" i="7"/>
  <c r="F34" i="1"/>
  <c r="F32" i="1"/>
  <c r="F30" i="1"/>
  <c r="F28" i="1"/>
  <c r="F26" i="1"/>
  <c r="H29" i="1"/>
  <c r="G4" i="5"/>
  <c r="F8" i="6"/>
  <c r="G36" i="1"/>
  <c r="J36" i="1" s="1"/>
  <c r="G32" i="1"/>
  <c r="G28" i="1"/>
  <c r="J28" i="1" s="1"/>
  <c r="H25" i="1"/>
  <c r="F24" i="1"/>
  <c r="F16" i="2"/>
  <c r="G8" i="3"/>
  <c r="G16" i="5"/>
  <c r="E36" i="1"/>
  <c r="E34" i="1"/>
  <c r="E32" i="1"/>
  <c r="E30" i="1"/>
  <c r="E28" i="1"/>
  <c r="E26" i="1"/>
  <c r="E24" i="1"/>
  <c r="H22" i="1"/>
  <c r="G35" i="1"/>
  <c r="J35" i="1" s="1"/>
  <c r="G33" i="1"/>
  <c r="J33" i="1" s="1"/>
  <c r="G31" i="1"/>
  <c r="J31" i="1" s="1"/>
  <c r="G29" i="1"/>
  <c r="J29" i="1" s="1"/>
  <c r="G27" i="1"/>
  <c r="J27" i="1" s="1"/>
  <c r="G25" i="1"/>
  <c r="J25" i="1" s="1"/>
  <c r="G23" i="1"/>
  <c r="J23" i="1" s="1"/>
  <c r="G3" i="5"/>
  <c r="F36" i="1"/>
  <c r="H31" i="1"/>
  <c r="H23" i="1"/>
  <c r="G12" i="5"/>
  <c r="G4" i="7"/>
  <c r="G12" i="7"/>
  <c r="H32" i="1"/>
  <c r="H28" i="1"/>
  <c r="H35" i="1"/>
  <c r="H27" i="1"/>
  <c r="F12" i="2"/>
  <c r="G4" i="3"/>
  <c r="F8" i="2"/>
  <c r="G16" i="3"/>
  <c r="G8" i="5"/>
  <c r="F4" i="8"/>
  <c r="H4" i="8" s="1"/>
  <c r="F8" i="8"/>
  <c r="H8" i="8" s="1"/>
  <c r="F12" i="8"/>
  <c r="F16" i="8"/>
  <c r="F4" i="4"/>
  <c r="F8" i="4"/>
  <c r="F12" i="4"/>
  <c r="F16" i="4"/>
  <c r="H11" i="5" l="1"/>
  <c r="H11" i="6"/>
  <c r="H7" i="7"/>
  <c r="H8" i="4"/>
  <c r="H8" i="2"/>
  <c r="H4" i="2"/>
  <c r="H11" i="4"/>
  <c r="H7" i="4"/>
  <c r="H16" i="2"/>
  <c r="H11" i="3"/>
  <c r="H14" i="6"/>
  <c r="H10" i="4"/>
  <c r="H15" i="8"/>
  <c r="H6" i="6"/>
  <c r="H9" i="4"/>
  <c r="H6" i="5"/>
  <c r="H7" i="3"/>
  <c r="H3" i="7"/>
  <c r="H15" i="6"/>
  <c r="H11" i="7"/>
  <c r="H16" i="4"/>
  <c r="H16" i="8"/>
  <c r="H12" i="2"/>
  <c r="H4" i="6"/>
  <c r="H14" i="5"/>
  <c r="H10" i="3"/>
  <c r="H12" i="6"/>
  <c r="H7" i="8"/>
  <c r="H14" i="4"/>
  <c r="H10" i="7"/>
  <c r="H6" i="4"/>
  <c r="H15" i="5"/>
  <c r="H7" i="6"/>
  <c r="H3" i="3"/>
  <c r="H3" i="8"/>
  <c r="H15" i="4"/>
  <c r="H9" i="7"/>
  <c r="H9" i="6"/>
  <c r="H9" i="5"/>
  <c r="H9" i="3"/>
  <c r="H9" i="2"/>
  <c r="H3" i="6"/>
  <c r="H4" i="4"/>
  <c r="H8" i="6"/>
  <c r="H3" i="2"/>
  <c r="H8" i="7"/>
  <c r="H16" i="7"/>
  <c r="H4" i="5"/>
  <c r="H12" i="5"/>
  <c r="H8" i="3"/>
  <c r="H13" i="8"/>
  <c r="H13" i="7"/>
  <c r="H13" i="6"/>
  <c r="H13" i="5"/>
  <c r="H13" i="4"/>
  <c r="H13" i="3"/>
  <c r="H13" i="2"/>
  <c r="I30" i="1"/>
  <c r="J30" i="1"/>
  <c r="I26" i="1"/>
  <c r="J26" i="1"/>
  <c r="H16" i="6"/>
  <c r="H6" i="8"/>
  <c r="H14" i="2"/>
  <c r="H3" i="5"/>
  <c r="H11" i="2"/>
  <c r="H10" i="2"/>
  <c r="H9" i="8"/>
  <c r="H12" i="3"/>
  <c r="H17" i="8"/>
  <c r="H17" i="7"/>
  <c r="H17" i="6"/>
  <c r="H17" i="5"/>
  <c r="H17" i="4"/>
  <c r="H17" i="3"/>
  <c r="H17" i="2"/>
  <c r="I24" i="1"/>
  <c r="J24" i="1"/>
  <c r="H12" i="4"/>
  <c r="H12" i="8"/>
  <c r="I32" i="1"/>
  <c r="J32" i="1"/>
  <c r="H10" i="5"/>
  <c r="H6" i="3"/>
  <c r="H6" i="7"/>
  <c r="H11" i="8"/>
  <c r="H3" i="4"/>
  <c r="H14" i="8"/>
  <c r="H5" i="8"/>
  <c r="H4" i="7"/>
  <c r="H12" i="7"/>
  <c r="H8" i="5"/>
  <c r="H16" i="5"/>
  <c r="H4" i="3"/>
  <c r="H16" i="3"/>
  <c r="H5" i="7"/>
  <c r="H5" i="6"/>
  <c r="H5" i="5"/>
  <c r="H5" i="4"/>
  <c r="H5" i="3"/>
  <c r="H5" i="2"/>
  <c r="I22" i="1"/>
  <c r="I36" i="1"/>
  <c r="I28" i="1"/>
  <c r="I34" i="1"/>
  <c r="I33" i="1"/>
  <c r="I27" i="1"/>
  <c r="I35" i="1"/>
  <c r="I29" i="1"/>
  <c r="I25" i="1"/>
  <c r="I23" i="1"/>
  <c r="I31" i="1"/>
</calcChain>
</file>

<file path=xl/sharedStrings.xml><?xml version="1.0" encoding="utf-8"?>
<sst xmlns="http://schemas.openxmlformats.org/spreadsheetml/2006/main" count="202" uniqueCount="126">
  <si>
    <t>ID</t>
  </si>
  <si>
    <t>Label</t>
  </si>
  <si>
    <t>Total_2016-2020_Comp</t>
  </si>
  <si>
    <t>Dem_2016-2020_Comp</t>
  </si>
  <si>
    <t>Rep_2016-2020_Comp</t>
  </si>
  <si>
    <t>Total_2020_Pres</t>
  </si>
  <si>
    <t>Dem_2020_Pres</t>
  </si>
  <si>
    <t>Rep_2020_Pres</t>
  </si>
  <si>
    <t>Total_2018_AG</t>
  </si>
  <si>
    <t>Dem_2018_AG</t>
  </si>
  <si>
    <t>Rep_2018_AG</t>
  </si>
  <si>
    <t>Total_2018_Sen</t>
  </si>
  <si>
    <t>Dem_2018_Sen</t>
  </si>
  <si>
    <t>Rep_2018_Sen</t>
  </si>
  <si>
    <t>Total_2018_Gov</t>
  </si>
  <si>
    <t>Dem_2018_Gov</t>
  </si>
  <si>
    <t>Rep_2018_Gov</t>
  </si>
  <si>
    <t>Total_2016_Sen</t>
  </si>
  <si>
    <t>Dem_2016_Sen</t>
  </si>
  <si>
    <t>Rep_2016_Sen</t>
  </si>
  <si>
    <t>Total_2016_Pres</t>
  </si>
  <si>
    <t>Dem_2016_Pres</t>
  </si>
  <si>
    <t>Rep_2016_Pres</t>
  </si>
  <si>
    <t>Total_2019_CVAP</t>
  </si>
  <si>
    <t>White_2019_CVAP</t>
  </si>
  <si>
    <t>Hispanic_2019_CVAP</t>
  </si>
  <si>
    <t>Black_2019_CVAP</t>
  </si>
  <si>
    <t>Asian_2019_CVAP</t>
  </si>
  <si>
    <t>Native_2019_CVAP</t>
  </si>
  <si>
    <t>Pacific_2019_CVAP</t>
  </si>
  <si>
    <t>BlackAlone_2019_CVAP</t>
  </si>
  <si>
    <t>AsianAlone_2019_CVAP</t>
  </si>
  <si>
    <t>NativeAlone_2019_CVAP</t>
  </si>
  <si>
    <t>PacificAlone_2019_CVAP</t>
  </si>
  <si>
    <t>OtherAlone_2019_CVAP</t>
  </si>
  <si>
    <t>TwoOrMore_2019_CVAP</t>
  </si>
  <si>
    <t>Total_2019_Total</t>
  </si>
  <si>
    <t>White_2019_Total</t>
  </si>
  <si>
    <t>Hispanic_2019_Total</t>
  </si>
  <si>
    <t>Black_2019_Total</t>
  </si>
  <si>
    <t>Asian_2019_Total</t>
  </si>
  <si>
    <t>Native_2019_Total</t>
  </si>
  <si>
    <t>Pacific_2019_Total</t>
  </si>
  <si>
    <t>BlackAlone_2019_Total</t>
  </si>
  <si>
    <t>NativeAlone_2019_Total</t>
  </si>
  <si>
    <t>Total_2018_CVAP</t>
  </si>
  <si>
    <t>White_2018_CVAP</t>
  </si>
  <si>
    <t>Hispanic_2018_CVAP</t>
  </si>
  <si>
    <t>Black_2018_CVAP</t>
  </si>
  <si>
    <t>Asian_2018_CVAP</t>
  </si>
  <si>
    <t>Native_2018_CVAP</t>
  </si>
  <si>
    <t>Pacific_2018_CVAP</t>
  </si>
  <si>
    <t>BlackAlone_2018_CVAP</t>
  </si>
  <si>
    <t>AsianAlone_2018_CVAP</t>
  </si>
  <si>
    <t>NativeAlone_2018_CVAP</t>
  </si>
  <si>
    <t>PacificAlone_2018_CVAP</t>
  </si>
  <si>
    <t>OtherAlone_2018_CVAP</t>
  </si>
  <si>
    <t>TwoOrMore_2018_CVAP</t>
  </si>
  <si>
    <t>Total_2018_Total</t>
  </si>
  <si>
    <t>White_2018_Total</t>
  </si>
  <si>
    <t>Hispanic_2018_Total</t>
  </si>
  <si>
    <t>Black_2018_Total</t>
  </si>
  <si>
    <t>Asian_2018_Total</t>
  </si>
  <si>
    <t>Native_2018_Total</t>
  </si>
  <si>
    <t>Pacific_2018_Total</t>
  </si>
  <si>
    <t>BlackAlone_2018_Total</t>
  </si>
  <si>
    <t>AsianAlone_2018_Total</t>
  </si>
  <si>
    <t>NativeAlone_2018_Total</t>
  </si>
  <si>
    <t>PacificAlone_2018_Total</t>
  </si>
  <si>
    <t>OtherAlone_2018_Total</t>
  </si>
  <si>
    <t>TwoOrMore_2018_Total</t>
  </si>
  <si>
    <t>Total_2010_Total</t>
  </si>
  <si>
    <t>White_2010_Total</t>
  </si>
  <si>
    <t>Hispanic_2010_Total</t>
  </si>
  <si>
    <t>Black_2010_Total</t>
  </si>
  <si>
    <t>Asian_2010_Total</t>
  </si>
  <si>
    <t>Native_2010_Total</t>
  </si>
  <si>
    <t>Pacific_2010_Total</t>
  </si>
  <si>
    <t>BlackAlone_2010_Total</t>
  </si>
  <si>
    <t>NativeAlone_2010_Total</t>
  </si>
  <si>
    <t>Total_2010_VAP</t>
  </si>
  <si>
    <t>White_2010_VAP</t>
  </si>
  <si>
    <t>Hispanic_2010_VAP</t>
  </si>
  <si>
    <t>Black_2010_VAP</t>
  </si>
  <si>
    <t>Asian_2010_VAP</t>
  </si>
  <si>
    <t>Native_2010_VAP</t>
  </si>
  <si>
    <t>Pacific_2010_VAP</t>
  </si>
  <si>
    <t>BlackAlone_2010_VAP</t>
  </si>
  <si>
    <t>NativeAlone_2010_VAP</t>
  </si>
  <si>
    <t>Total_2020_Total</t>
  </si>
  <si>
    <t>White_2020_Total</t>
  </si>
  <si>
    <t>Hispanic_2020_Total</t>
  </si>
  <si>
    <t>Black_2020_Total</t>
  </si>
  <si>
    <t>Asian_2020_Total</t>
  </si>
  <si>
    <t>Native_2020_Total</t>
  </si>
  <si>
    <t>Pacific_2020_Total</t>
  </si>
  <si>
    <t>Total_2020_VAP</t>
  </si>
  <si>
    <t>White_2020_VAP</t>
  </si>
  <si>
    <t>Hispanic_2020_VAP</t>
  </si>
  <si>
    <t>Black_2020_VAP</t>
  </si>
  <si>
    <t>Asian_2020_VAP</t>
  </si>
  <si>
    <t>Native_2020_VAP</t>
  </si>
  <si>
    <t>Pacific_2020_VAP</t>
  </si>
  <si>
    <t>Un</t>
  </si>
  <si>
    <t>D%</t>
  </si>
  <si>
    <t>R%</t>
  </si>
  <si>
    <t>2016-20 D</t>
  </si>
  <si>
    <t>2016-20 R</t>
  </si>
  <si>
    <t>PVI</t>
  </si>
  <si>
    <t>Total</t>
  </si>
  <si>
    <t>D</t>
  </si>
  <si>
    <t>R</t>
  </si>
  <si>
    <t>D2P%</t>
  </si>
  <si>
    <t>R2P%</t>
  </si>
  <si>
    <t>Margin</t>
  </si>
  <si>
    <t>Total_2020_NHVAP</t>
  </si>
  <si>
    <t>White_2020_NHVAP</t>
  </si>
  <si>
    <t>Hispanic_2020_NHVAP</t>
  </si>
  <si>
    <t>BlackAlone_2020_NHVAP</t>
  </si>
  <si>
    <t>AsianAlone_2020_NHVAP</t>
  </si>
  <si>
    <t>NativeAlone_2020_NHVAP</t>
  </si>
  <si>
    <t>PacificAlone_2020_NHVAP</t>
  </si>
  <si>
    <t>OtherAlone_2020_NHVAP</t>
  </si>
  <si>
    <t>TwoOrMore_2020_NHVAP</t>
  </si>
  <si>
    <t>D Wins</t>
  </si>
  <si>
    <t>R Wins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</si>
</sst>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10" fontId="0" fillId="0" borderId="0" xfId="1" applyNumberFormat="1" applyFont="1"/>
    <xf numFmtId="10" fontId="0" fillId="0" borderId="0" xfId="0" applyNumberFormat="1"/>
    <xf numFmtId="10" fontId="0" fillId="0" borderId="0" xfId="1" applyNumberFormat="1" applyFont="1" applyFill="1"/>
    <xf numFmtId="10" fontId="0" fillId="33" borderId="0" xfId="1" applyNumberFormat="1" applyFont="1" applyFill="1"/>
    <xf numFmtId="10" fontId="0" fillId="34" borderId="0" xfId="1" applyNumberFormat="1" applyFont="1" applyFill="1"/>
    <xf numFmtId="0" fontId="0" fillId="0" borderId="0" xfId="0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2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H38"/>
  <sheetViews>
    <sheetView tabSelected="1" topLeftCell="A4" workbookViewId="0">
      <selection activeCell="Q35" sqref="Q35"/>
    </sheetView>
  </sheetViews>
  <sheetFormatPr defaultRowHeight="15" x14ac:dyDescent="0.25"/>
  <cols>
    <col min="6" max="6" width="9.5703125" bestFit="1" customWidth="1"/>
  </cols>
  <sheetData>
    <row r="1" spans="1:112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6" t="s">
        <v>23</v>
      </c>
      <c r="Y1" s="6" t="s">
        <v>24</v>
      </c>
      <c r="Z1" s="6" t="s">
        <v>25</v>
      </c>
      <c r="AA1" s="6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6" t="s">
        <v>34</v>
      </c>
      <c r="AJ1" s="6" t="s">
        <v>35</v>
      </c>
      <c r="AK1" s="6" t="s">
        <v>36</v>
      </c>
      <c r="AL1" s="6" t="s">
        <v>37</v>
      </c>
      <c r="AM1" s="6" t="s">
        <v>38</v>
      </c>
      <c r="AN1" s="6" t="s">
        <v>39</v>
      </c>
      <c r="AO1" s="6" t="s">
        <v>40</v>
      </c>
      <c r="AP1" s="6" t="s">
        <v>41</v>
      </c>
      <c r="AQ1" s="6" t="s">
        <v>42</v>
      </c>
      <c r="AR1" s="6" t="s">
        <v>43</v>
      </c>
      <c r="AS1" s="6" t="s">
        <v>44</v>
      </c>
      <c r="AT1" s="6" t="s">
        <v>45</v>
      </c>
      <c r="AU1" s="6" t="s">
        <v>46</v>
      </c>
      <c r="AV1" s="6" t="s">
        <v>47</v>
      </c>
      <c r="AW1" s="6" t="s">
        <v>48</v>
      </c>
      <c r="AX1" s="6" t="s">
        <v>49</v>
      </c>
      <c r="AY1" s="6" t="s">
        <v>50</v>
      </c>
      <c r="AZ1" s="6" t="s">
        <v>51</v>
      </c>
      <c r="BA1" s="6" t="s">
        <v>52</v>
      </c>
      <c r="BB1" s="6" t="s">
        <v>53</v>
      </c>
      <c r="BC1" s="6" t="s">
        <v>54</v>
      </c>
      <c r="BD1" s="6" t="s">
        <v>55</v>
      </c>
      <c r="BE1" s="6" t="s">
        <v>56</v>
      </c>
      <c r="BF1" s="6" t="s">
        <v>57</v>
      </c>
      <c r="BG1" s="6" t="s">
        <v>58</v>
      </c>
      <c r="BH1" s="6" t="s">
        <v>59</v>
      </c>
      <c r="BI1" s="6" t="s">
        <v>60</v>
      </c>
      <c r="BJ1" s="6" t="s">
        <v>61</v>
      </c>
      <c r="BK1" s="6" t="s">
        <v>62</v>
      </c>
      <c r="BL1" s="6" t="s">
        <v>63</v>
      </c>
      <c r="BM1" s="6" t="s">
        <v>64</v>
      </c>
      <c r="BN1" s="6" t="s">
        <v>65</v>
      </c>
      <c r="BO1" s="6" t="s">
        <v>66</v>
      </c>
      <c r="BP1" s="6" t="s">
        <v>67</v>
      </c>
      <c r="BQ1" s="6" t="s">
        <v>68</v>
      </c>
      <c r="BR1" s="6" t="s">
        <v>69</v>
      </c>
      <c r="BS1" s="6" t="s">
        <v>70</v>
      </c>
      <c r="BT1" s="6" t="s">
        <v>71</v>
      </c>
      <c r="BU1" s="6" t="s">
        <v>72</v>
      </c>
      <c r="BV1" s="6" t="s">
        <v>73</v>
      </c>
      <c r="BW1" s="6" t="s">
        <v>74</v>
      </c>
      <c r="BX1" s="6" t="s">
        <v>75</v>
      </c>
      <c r="BY1" s="6" t="s">
        <v>76</v>
      </c>
      <c r="BZ1" s="6" t="s">
        <v>77</v>
      </c>
      <c r="CA1" s="6" t="s">
        <v>78</v>
      </c>
      <c r="CB1" s="6" t="s">
        <v>79</v>
      </c>
      <c r="CC1" s="6" t="s">
        <v>80</v>
      </c>
      <c r="CD1" s="6" t="s">
        <v>81</v>
      </c>
      <c r="CE1" s="6" t="s">
        <v>82</v>
      </c>
      <c r="CF1" s="6" t="s">
        <v>83</v>
      </c>
      <c r="CG1" s="6" t="s">
        <v>84</v>
      </c>
      <c r="CH1" s="6" t="s">
        <v>85</v>
      </c>
      <c r="CI1" s="6" t="s">
        <v>86</v>
      </c>
      <c r="CJ1" s="6" t="s">
        <v>87</v>
      </c>
      <c r="CK1" s="6" t="s">
        <v>88</v>
      </c>
      <c r="CL1" s="6" t="s">
        <v>115</v>
      </c>
      <c r="CM1" s="6" t="s">
        <v>116</v>
      </c>
      <c r="CN1" s="6" t="s">
        <v>117</v>
      </c>
      <c r="CO1" s="6" t="s">
        <v>118</v>
      </c>
      <c r="CP1" s="6" t="s">
        <v>119</v>
      </c>
      <c r="CQ1" s="6" t="s">
        <v>120</v>
      </c>
      <c r="CR1" s="6" t="s">
        <v>121</v>
      </c>
      <c r="CS1" s="6" t="s">
        <v>122</v>
      </c>
      <c r="CT1" s="6" t="s">
        <v>123</v>
      </c>
      <c r="CU1" s="6" t="s">
        <v>89</v>
      </c>
      <c r="CV1" s="6" t="s">
        <v>90</v>
      </c>
      <c r="CW1" s="6" t="s">
        <v>91</v>
      </c>
      <c r="CX1" s="6" t="s">
        <v>92</v>
      </c>
      <c r="CY1" s="6" t="s">
        <v>93</v>
      </c>
      <c r="CZ1" s="6" t="s">
        <v>94</v>
      </c>
      <c r="DA1" s="6" t="s">
        <v>95</v>
      </c>
      <c r="DB1" s="6" t="s">
        <v>96</v>
      </c>
      <c r="DC1" s="6" t="s">
        <v>97</v>
      </c>
      <c r="DD1" s="6" t="s">
        <v>98</v>
      </c>
      <c r="DE1" s="6" t="s">
        <v>99</v>
      </c>
      <c r="DF1" s="6" t="s">
        <v>100</v>
      </c>
      <c r="DG1" s="6" t="s">
        <v>101</v>
      </c>
      <c r="DH1" s="6" t="s">
        <v>102</v>
      </c>
    </row>
    <row r="2" spans="1:112" x14ac:dyDescent="0.25">
      <c r="A2" s="6">
        <v>0</v>
      </c>
      <c r="B2" s="6" t="s">
        <v>103</v>
      </c>
      <c r="C2" s="6">
        <v>0</v>
      </c>
      <c r="D2" s="6">
        <v>0</v>
      </c>
      <c r="E2" s="6">
        <v>0</v>
      </c>
      <c r="F2" s="6">
        <v>0</v>
      </c>
      <c r="G2" s="6">
        <v>0</v>
      </c>
      <c r="H2" s="6">
        <v>0</v>
      </c>
      <c r="I2" s="6">
        <v>0</v>
      </c>
      <c r="J2" s="6">
        <v>0</v>
      </c>
      <c r="K2" s="6">
        <v>0</v>
      </c>
      <c r="L2" s="6">
        <v>0</v>
      </c>
      <c r="M2" s="6">
        <v>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v>0</v>
      </c>
      <c r="T2" s="6">
        <v>0</v>
      </c>
      <c r="U2" s="6">
        <v>0</v>
      </c>
      <c r="V2" s="6">
        <v>0</v>
      </c>
      <c r="W2" s="6">
        <v>0</v>
      </c>
      <c r="X2" s="6">
        <v>0</v>
      </c>
      <c r="Y2" s="6">
        <v>0</v>
      </c>
      <c r="Z2" s="6">
        <v>0</v>
      </c>
      <c r="AA2" s="6">
        <v>0</v>
      </c>
      <c r="AB2" s="6">
        <v>0</v>
      </c>
      <c r="AC2" s="6">
        <v>0</v>
      </c>
      <c r="AD2" s="6">
        <v>0</v>
      </c>
      <c r="AE2" s="6">
        <v>0</v>
      </c>
      <c r="AF2" s="6">
        <v>0</v>
      </c>
      <c r="AG2" s="6">
        <v>0</v>
      </c>
      <c r="AH2" s="6">
        <v>0</v>
      </c>
      <c r="AI2" s="6">
        <v>0</v>
      </c>
      <c r="AJ2" s="6">
        <v>0</v>
      </c>
      <c r="AK2" s="6">
        <v>0</v>
      </c>
      <c r="AL2" s="6">
        <v>0</v>
      </c>
      <c r="AM2" s="6">
        <v>0</v>
      </c>
      <c r="AN2" s="6">
        <v>0</v>
      </c>
      <c r="AO2" s="6">
        <v>0</v>
      </c>
      <c r="AP2" s="6">
        <v>0</v>
      </c>
      <c r="AQ2" s="6">
        <v>0</v>
      </c>
      <c r="AR2" s="6">
        <v>0</v>
      </c>
      <c r="AS2" s="6">
        <v>0</v>
      </c>
      <c r="AT2" s="6">
        <v>0</v>
      </c>
      <c r="AU2" s="6">
        <v>0</v>
      </c>
      <c r="AV2" s="6">
        <v>0</v>
      </c>
      <c r="AW2" s="6">
        <v>0</v>
      </c>
      <c r="AX2" s="6">
        <v>0</v>
      </c>
      <c r="AY2" s="6">
        <v>0</v>
      </c>
      <c r="AZ2" s="6">
        <v>0</v>
      </c>
      <c r="BA2" s="6">
        <v>0</v>
      </c>
      <c r="BB2" s="6">
        <v>0</v>
      </c>
      <c r="BC2" s="6">
        <v>0</v>
      </c>
      <c r="BD2" s="6">
        <v>0</v>
      </c>
      <c r="BE2" s="6">
        <v>0</v>
      </c>
      <c r="BF2" s="6">
        <v>0</v>
      </c>
      <c r="BG2" s="6">
        <v>0</v>
      </c>
      <c r="BH2" s="6">
        <v>0</v>
      </c>
      <c r="BI2" s="6">
        <v>0</v>
      </c>
      <c r="BJ2" s="6">
        <v>0</v>
      </c>
      <c r="BK2" s="6">
        <v>0</v>
      </c>
      <c r="BL2" s="6">
        <v>0</v>
      </c>
      <c r="BM2" s="6">
        <v>0</v>
      </c>
      <c r="BN2" s="6">
        <v>0</v>
      </c>
      <c r="BO2" s="6">
        <v>0</v>
      </c>
      <c r="BP2" s="6">
        <v>0</v>
      </c>
      <c r="BQ2" s="6">
        <v>0</v>
      </c>
      <c r="BR2" s="6">
        <v>0</v>
      </c>
      <c r="BS2" s="6">
        <v>0</v>
      </c>
      <c r="BT2" s="6">
        <v>0</v>
      </c>
      <c r="BU2" s="6">
        <v>0</v>
      </c>
      <c r="BV2" s="6">
        <v>0</v>
      </c>
      <c r="BW2" s="6">
        <v>0</v>
      </c>
      <c r="BX2" s="6">
        <v>0</v>
      </c>
      <c r="BY2" s="6">
        <v>0</v>
      </c>
      <c r="BZ2" s="6">
        <v>0</v>
      </c>
      <c r="CA2" s="6">
        <v>0</v>
      </c>
      <c r="CB2" s="6">
        <v>0</v>
      </c>
      <c r="CC2" s="6">
        <v>0</v>
      </c>
      <c r="CD2" s="6">
        <v>0</v>
      </c>
      <c r="CE2" s="6">
        <v>0</v>
      </c>
      <c r="CF2" s="6">
        <v>0</v>
      </c>
      <c r="CG2" s="6">
        <v>0</v>
      </c>
      <c r="CH2" s="6">
        <v>0</v>
      </c>
      <c r="CI2" s="6">
        <v>0</v>
      </c>
      <c r="CJ2" s="6">
        <v>0</v>
      </c>
      <c r="CK2" s="6">
        <v>0</v>
      </c>
      <c r="CL2" s="6">
        <v>0</v>
      </c>
      <c r="CM2" s="6">
        <v>0</v>
      </c>
      <c r="CN2" s="6">
        <v>0</v>
      </c>
      <c r="CO2" s="6">
        <v>0</v>
      </c>
      <c r="CP2" s="6">
        <v>0</v>
      </c>
      <c r="CQ2" s="6">
        <v>0</v>
      </c>
      <c r="CR2" s="6">
        <v>0</v>
      </c>
      <c r="CS2" s="6">
        <v>0</v>
      </c>
      <c r="CT2" s="6">
        <v>0</v>
      </c>
      <c r="CU2" s="6">
        <v>0</v>
      </c>
      <c r="CV2" s="6">
        <v>0</v>
      </c>
      <c r="CW2" s="6">
        <v>0</v>
      </c>
      <c r="CX2" s="6">
        <v>0</v>
      </c>
      <c r="CY2" s="6">
        <v>0</v>
      </c>
      <c r="CZ2" s="6">
        <v>0</v>
      </c>
      <c r="DA2" s="6">
        <v>0</v>
      </c>
      <c r="DB2" s="6">
        <v>0</v>
      </c>
      <c r="DC2" s="6">
        <v>0</v>
      </c>
      <c r="DD2" s="6">
        <v>0</v>
      </c>
      <c r="DE2" s="6">
        <v>0</v>
      </c>
      <c r="DF2" s="6">
        <v>0</v>
      </c>
      <c r="DG2" s="6">
        <v>0</v>
      </c>
      <c r="DH2" s="6">
        <v>0</v>
      </c>
    </row>
    <row r="3" spans="1:112" x14ac:dyDescent="0.25">
      <c r="A3" s="6">
        <v>1</v>
      </c>
      <c r="B3" s="6">
        <v>1</v>
      </c>
      <c r="C3" s="6">
        <v>355222</v>
      </c>
      <c r="D3" s="6">
        <v>191440</v>
      </c>
      <c r="E3" s="6">
        <v>155884</v>
      </c>
      <c r="F3" s="6">
        <v>407205</v>
      </c>
      <c r="G3" s="6">
        <v>234917</v>
      </c>
      <c r="H3" s="6">
        <v>166059</v>
      </c>
      <c r="I3" s="6">
        <v>318107</v>
      </c>
      <c r="J3" s="6">
        <v>179572</v>
      </c>
      <c r="K3" s="6">
        <v>138535</v>
      </c>
      <c r="L3" s="6">
        <v>319265</v>
      </c>
      <c r="M3" s="6">
        <v>191102</v>
      </c>
      <c r="N3" s="6">
        <v>128163</v>
      </c>
      <c r="O3" s="6">
        <v>321279</v>
      </c>
      <c r="P3" s="6">
        <v>173800</v>
      </c>
      <c r="Q3" s="6">
        <v>138647</v>
      </c>
      <c r="R3" s="6">
        <v>380482</v>
      </c>
      <c r="S3" s="6">
        <v>163313</v>
      </c>
      <c r="T3" s="6">
        <v>202320</v>
      </c>
      <c r="U3" s="6">
        <v>385275</v>
      </c>
      <c r="V3" s="6">
        <v>206235</v>
      </c>
      <c r="W3" s="6">
        <v>162025</v>
      </c>
      <c r="X3" s="6">
        <v>571895</v>
      </c>
      <c r="Y3" s="6">
        <v>399226</v>
      </c>
      <c r="Z3" s="6">
        <v>9293</v>
      </c>
      <c r="AA3" s="6">
        <v>148860</v>
      </c>
      <c r="AB3" s="6">
        <v>10078</v>
      </c>
      <c r="AC3" s="6">
        <v>3284</v>
      </c>
      <c r="AD3" s="6">
        <v>293</v>
      </c>
      <c r="AE3" s="6">
        <v>142956</v>
      </c>
      <c r="AF3" s="6">
        <v>8554</v>
      </c>
      <c r="AG3" s="6">
        <v>548</v>
      </c>
      <c r="AH3" s="6">
        <v>293</v>
      </c>
      <c r="AI3" s="6">
        <v>1735</v>
      </c>
      <c r="AJ3" s="6">
        <v>0</v>
      </c>
      <c r="AK3" s="6">
        <v>770263</v>
      </c>
      <c r="AL3" s="6">
        <v>498139</v>
      </c>
      <c r="AM3" s="6">
        <v>24623</v>
      </c>
      <c r="AN3" s="6">
        <v>220543</v>
      </c>
      <c r="AO3" s="6">
        <v>25264</v>
      </c>
      <c r="AP3" s="6">
        <v>6076</v>
      </c>
      <c r="AQ3" s="6">
        <v>889</v>
      </c>
      <c r="AR3" s="6">
        <v>0</v>
      </c>
      <c r="AS3" s="6">
        <v>0</v>
      </c>
      <c r="AT3" s="6">
        <v>569687</v>
      </c>
      <c r="AU3" s="6">
        <v>398990</v>
      </c>
      <c r="AV3" s="6">
        <v>9184</v>
      </c>
      <c r="AW3" s="6">
        <v>147925</v>
      </c>
      <c r="AX3" s="6">
        <v>9371</v>
      </c>
      <c r="AY3" s="6">
        <v>2973</v>
      </c>
      <c r="AZ3" s="6">
        <v>429</v>
      </c>
      <c r="BA3" s="6">
        <v>142509</v>
      </c>
      <c r="BB3" s="6">
        <v>7988</v>
      </c>
      <c r="BC3" s="6">
        <v>589</v>
      </c>
      <c r="BD3" s="6">
        <v>429</v>
      </c>
      <c r="BE3" s="6">
        <v>1519</v>
      </c>
      <c r="BF3" s="6">
        <v>0</v>
      </c>
      <c r="BG3" s="6">
        <v>767997</v>
      </c>
      <c r="BH3" s="6">
        <v>498253</v>
      </c>
      <c r="BI3" s="6">
        <v>23512</v>
      </c>
      <c r="BJ3" s="6">
        <v>219770</v>
      </c>
      <c r="BK3" s="6">
        <v>24490</v>
      </c>
      <c r="BL3" s="6">
        <v>5322</v>
      </c>
      <c r="BM3" s="6">
        <v>960</v>
      </c>
      <c r="BN3" s="6">
        <v>201856</v>
      </c>
      <c r="BO3" s="6">
        <v>19536</v>
      </c>
      <c r="BP3" s="6">
        <v>685</v>
      </c>
      <c r="BQ3" s="6">
        <v>465</v>
      </c>
      <c r="BR3" s="6">
        <v>1898</v>
      </c>
      <c r="BS3" s="6">
        <v>21792</v>
      </c>
      <c r="BT3" s="6">
        <v>758708</v>
      </c>
      <c r="BU3" s="6">
        <v>507709</v>
      </c>
      <c r="BV3" s="6">
        <v>18491</v>
      </c>
      <c r="BW3" s="6">
        <v>211300</v>
      </c>
      <c r="BX3" s="6">
        <v>18750</v>
      </c>
      <c r="BY3" s="6">
        <v>5489</v>
      </c>
      <c r="BZ3" s="6">
        <v>993</v>
      </c>
      <c r="CA3" s="6">
        <v>0</v>
      </c>
      <c r="CB3" s="6">
        <v>0</v>
      </c>
      <c r="CC3" s="6">
        <v>578212</v>
      </c>
      <c r="CD3" s="6">
        <v>404947</v>
      </c>
      <c r="CE3" s="6">
        <v>11926</v>
      </c>
      <c r="CF3" s="6">
        <v>145511</v>
      </c>
      <c r="CG3" s="6">
        <v>13832</v>
      </c>
      <c r="CH3" s="6">
        <v>3903</v>
      </c>
      <c r="CI3" s="6">
        <v>623</v>
      </c>
      <c r="CJ3" s="6">
        <v>0</v>
      </c>
      <c r="CK3" s="6">
        <v>0</v>
      </c>
      <c r="CL3" s="6">
        <v>610485</v>
      </c>
      <c r="CM3" s="6">
        <v>399725</v>
      </c>
      <c r="CN3" s="6">
        <v>21242</v>
      </c>
      <c r="CO3" s="6">
        <v>147339</v>
      </c>
      <c r="CP3" s="6">
        <v>18702</v>
      </c>
      <c r="CQ3" s="6">
        <v>861</v>
      </c>
      <c r="CR3" s="6">
        <v>360</v>
      </c>
      <c r="CS3" s="6">
        <v>2326</v>
      </c>
      <c r="CT3" s="6">
        <v>19930</v>
      </c>
      <c r="CU3" s="6">
        <v>786629</v>
      </c>
      <c r="CV3" s="6">
        <v>487841</v>
      </c>
      <c r="CW3" s="6">
        <v>33741</v>
      </c>
      <c r="CX3" s="6">
        <v>221441</v>
      </c>
      <c r="CY3" s="6">
        <v>30132</v>
      </c>
      <c r="CZ3" s="6">
        <v>13641</v>
      </c>
      <c r="DA3" s="6">
        <v>1370</v>
      </c>
      <c r="DB3" s="6">
        <v>610485</v>
      </c>
      <c r="DC3" s="6">
        <v>399725</v>
      </c>
      <c r="DD3" s="6">
        <v>21242</v>
      </c>
      <c r="DE3" s="6">
        <v>156752</v>
      </c>
      <c r="DF3" s="6">
        <v>22368</v>
      </c>
      <c r="DG3" s="6">
        <v>9984</v>
      </c>
      <c r="DH3" s="6">
        <v>901</v>
      </c>
    </row>
    <row r="4" spans="1:112" x14ac:dyDescent="0.25">
      <c r="A4" s="6">
        <v>2</v>
      </c>
      <c r="B4" s="6">
        <v>2</v>
      </c>
      <c r="C4" s="6">
        <v>333009</v>
      </c>
      <c r="D4" s="6">
        <v>99092</v>
      </c>
      <c r="E4" s="6">
        <v>226028</v>
      </c>
      <c r="F4" s="6">
        <v>408121</v>
      </c>
      <c r="G4" s="6">
        <v>127583</v>
      </c>
      <c r="H4" s="6">
        <v>274532</v>
      </c>
      <c r="I4" s="6">
        <v>289436</v>
      </c>
      <c r="J4" s="6">
        <v>92146</v>
      </c>
      <c r="K4" s="6">
        <v>197290</v>
      </c>
      <c r="L4" s="6">
        <v>292789</v>
      </c>
      <c r="M4" s="6">
        <v>106989</v>
      </c>
      <c r="N4" s="6">
        <v>185800</v>
      </c>
      <c r="O4" s="6">
        <v>293982</v>
      </c>
      <c r="P4" s="6">
        <v>90969</v>
      </c>
      <c r="Q4" s="6">
        <v>194316</v>
      </c>
      <c r="R4" s="6">
        <v>354356</v>
      </c>
      <c r="S4" s="6">
        <v>77472</v>
      </c>
      <c r="T4" s="6">
        <v>261401</v>
      </c>
      <c r="U4" s="6">
        <v>358899</v>
      </c>
      <c r="V4" s="6">
        <v>100724</v>
      </c>
      <c r="W4" s="6">
        <v>242385</v>
      </c>
      <c r="X4" s="6">
        <v>569750</v>
      </c>
      <c r="Y4" s="6">
        <v>525040</v>
      </c>
      <c r="Z4" s="6">
        <v>8187</v>
      </c>
      <c r="AA4" s="6">
        <v>23566</v>
      </c>
      <c r="AB4" s="6">
        <v>8839</v>
      </c>
      <c r="AC4" s="6">
        <v>3545</v>
      </c>
      <c r="AD4" s="6">
        <v>122</v>
      </c>
      <c r="AE4" s="6">
        <v>21212</v>
      </c>
      <c r="AF4" s="6">
        <v>7650</v>
      </c>
      <c r="AG4" s="6">
        <v>625</v>
      </c>
      <c r="AH4" s="6">
        <v>122</v>
      </c>
      <c r="AI4" s="6">
        <v>672</v>
      </c>
      <c r="AJ4" s="6">
        <v>0</v>
      </c>
      <c r="AK4" s="6">
        <v>762801</v>
      </c>
      <c r="AL4" s="6">
        <v>683205</v>
      </c>
      <c r="AM4" s="6">
        <v>16611</v>
      </c>
      <c r="AN4" s="6">
        <v>36561</v>
      </c>
      <c r="AO4" s="6">
        <v>22560</v>
      </c>
      <c r="AP4" s="6">
        <v>5365</v>
      </c>
      <c r="AQ4" s="6">
        <v>701</v>
      </c>
      <c r="AR4" s="6">
        <v>0</v>
      </c>
      <c r="AS4" s="6">
        <v>0</v>
      </c>
      <c r="AT4" s="6">
        <v>564181</v>
      </c>
      <c r="AU4" s="6">
        <v>521757</v>
      </c>
      <c r="AV4" s="6">
        <v>7262</v>
      </c>
      <c r="AW4" s="6">
        <v>22826</v>
      </c>
      <c r="AX4" s="6">
        <v>8239</v>
      </c>
      <c r="AY4" s="6">
        <v>3519</v>
      </c>
      <c r="AZ4" s="6">
        <v>116</v>
      </c>
      <c r="BA4" s="6">
        <v>20701</v>
      </c>
      <c r="BB4" s="6">
        <v>7198</v>
      </c>
      <c r="BC4" s="6">
        <v>652</v>
      </c>
      <c r="BD4" s="6">
        <v>116</v>
      </c>
      <c r="BE4" s="6">
        <v>571</v>
      </c>
      <c r="BF4" s="6">
        <v>0</v>
      </c>
      <c r="BG4" s="6">
        <v>757241</v>
      </c>
      <c r="BH4" s="6">
        <v>680960</v>
      </c>
      <c r="BI4" s="6">
        <v>15665</v>
      </c>
      <c r="BJ4" s="6">
        <v>35143</v>
      </c>
      <c r="BK4" s="6">
        <v>21054</v>
      </c>
      <c r="BL4" s="6">
        <v>5390</v>
      </c>
      <c r="BM4" s="6">
        <v>718</v>
      </c>
      <c r="BN4" s="6">
        <v>27020</v>
      </c>
      <c r="BO4" s="6">
        <v>17834</v>
      </c>
      <c r="BP4" s="6">
        <v>795</v>
      </c>
      <c r="BQ4" s="6">
        <v>175</v>
      </c>
      <c r="BR4" s="6">
        <v>1167</v>
      </c>
      <c r="BS4" s="6">
        <v>13631</v>
      </c>
      <c r="BT4" s="6">
        <v>733557</v>
      </c>
      <c r="BU4" s="6">
        <v>672928</v>
      </c>
      <c r="BV4" s="6">
        <v>12058</v>
      </c>
      <c r="BW4" s="6">
        <v>28998</v>
      </c>
      <c r="BX4" s="6">
        <v>15280</v>
      </c>
      <c r="BY4" s="6">
        <v>4908</v>
      </c>
      <c r="BZ4" s="6">
        <v>555</v>
      </c>
      <c r="CA4" s="6">
        <v>0</v>
      </c>
      <c r="CB4" s="6">
        <v>0</v>
      </c>
      <c r="CC4" s="6">
        <v>543886</v>
      </c>
      <c r="CD4" s="6">
        <v>504449</v>
      </c>
      <c r="CE4" s="6">
        <v>7080</v>
      </c>
      <c r="CF4" s="6">
        <v>19690</v>
      </c>
      <c r="CG4" s="6">
        <v>9417</v>
      </c>
      <c r="CH4" s="6">
        <v>3485</v>
      </c>
      <c r="CI4" s="6">
        <v>325</v>
      </c>
      <c r="CJ4" s="6">
        <v>0</v>
      </c>
      <c r="CK4" s="6">
        <v>0</v>
      </c>
      <c r="CL4" s="6">
        <v>600618</v>
      </c>
      <c r="CM4" s="6">
        <v>526585</v>
      </c>
      <c r="CN4" s="6">
        <v>12068</v>
      </c>
      <c r="CO4" s="6">
        <v>23132</v>
      </c>
      <c r="CP4" s="6">
        <v>16620</v>
      </c>
      <c r="CQ4" s="6">
        <v>1049</v>
      </c>
      <c r="CR4" s="6">
        <v>199</v>
      </c>
      <c r="CS4" s="6">
        <v>1474</v>
      </c>
      <c r="CT4" s="6">
        <v>19491</v>
      </c>
      <c r="CU4" s="6">
        <v>786630</v>
      </c>
      <c r="CV4" s="6">
        <v>676504</v>
      </c>
      <c r="CW4" s="6">
        <v>19521</v>
      </c>
      <c r="CX4" s="6">
        <v>40619</v>
      </c>
      <c r="CY4" s="6">
        <v>29057</v>
      </c>
      <c r="CZ4" s="6">
        <v>17134</v>
      </c>
      <c r="DA4" s="6">
        <v>981</v>
      </c>
      <c r="DB4" s="6">
        <v>600618</v>
      </c>
      <c r="DC4" s="6">
        <v>526585</v>
      </c>
      <c r="DD4" s="6">
        <v>12068</v>
      </c>
      <c r="DE4" s="6">
        <v>27125</v>
      </c>
      <c r="DF4" s="6">
        <v>19161</v>
      </c>
      <c r="DG4" s="6">
        <v>12420</v>
      </c>
      <c r="DH4" s="6">
        <v>588</v>
      </c>
    </row>
    <row r="5" spans="1:112" x14ac:dyDescent="0.25">
      <c r="A5" s="6">
        <v>3</v>
      </c>
      <c r="B5" s="6">
        <v>3</v>
      </c>
      <c r="C5" s="6">
        <v>289799</v>
      </c>
      <c r="D5" s="6">
        <v>190837</v>
      </c>
      <c r="E5" s="6">
        <v>92016</v>
      </c>
      <c r="F5" s="6">
        <v>338182</v>
      </c>
      <c r="G5" s="6">
        <v>226685</v>
      </c>
      <c r="H5" s="6">
        <v>106064</v>
      </c>
      <c r="I5" s="6">
        <v>253814</v>
      </c>
      <c r="J5" s="6">
        <v>170953</v>
      </c>
      <c r="K5" s="6">
        <v>82861</v>
      </c>
      <c r="L5" s="6">
        <v>255800</v>
      </c>
      <c r="M5" s="6">
        <v>186540</v>
      </c>
      <c r="N5" s="6">
        <v>69260</v>
      </c>
      <c r="O5" s="6">
        <v>256948</v>
      </c>
      <c r="P5" s="6">
        <v>175643</v>
      </c>
      <c r="Q5" s="6">
        <v>75079</v>
      </c>
      <c r="R5" s="6">
        <v>312866</v>
      </c>
      <c r="S5" s="6">
        <v>178279</v>
      </c>
      <c r="T5" s="6">
        <v>119924</v>
      </c>
      <c r="U5" s="6">
        <v>321015</v>
      </c>
      <c r="V5" s="6">
        <v>207343</v>
      </c>
      <c r="W5" s="6">
        <v>99282</v>
      </c>
      <c r="X5" s="6">
        <v>555917</v>
      </c>
      <c r="Y5" s="6">
        <v>366557</v>
      </c>
      <c r="Z5" s="6">
        <v>16459</v>
      </c>
      <c r="AA5" s="6">
        <v>152937</v>
      </c>
      <c r="AB5" s="6">
        <v>14061</v>
      </c>
      <c r="AC5" s="6">
        <v>5799</v>
      </c>
      <c r="AD5" s="6">
        <v>218</v>
      </c>
      <c r="AE5" s="6">
        <v>143883</v>
      </c>
      <c r="AF5" s="6">
        <v>12060</v>
      </c>
      <c r="AG5" s="6">
        <v>1166</v>
      </c>
      <c r="AH5" s="6">
        <v>218</v>
      </c>
      <c r="AI5" s="6">
        <v>1986</v>
      </c>
      <c r="AJ5" s="6">
        <v>0</v>
      </c>
      <c r="AK5" s="6">
        <v>766674</v>
      </c>
      <c r="AL5" s="6">
        <v>445145</v>
      </c>
      <c r="AM5" s="6">
        <v>47297</v>
      </c>
      <c r="AN5" s="6">
        <v>242005</v>
      </c>
      <c r="AO5" s="6">
        <v>30959</v>
      </c>
      <c r="AP5" s="6">
        <v>10017</v>
      </c>
      <c r="AQ5" s="6">
        <v>1462</v>
      </c>
      <c r="AR5" s="6">
        <v>0</v>
      </c>
      <c r="AS5" s="6">
        <v>0</v>
      </c>
      <c r="AT5" s="6">
        <v>551504</v>
      </c>
      <c r="AU5" s="6">
        <v>367220</v>
      </c>
      <c r="AV5" s="6">
        <v>15731</v>
      </c>
      <c r="AW5" s="6">
        <v>149903</v>
      </c>
      <c r="AX5" s="6">
        <v>12590</v>
      </c>
      <c r="AY5" s="6">
        <v>5681</v>
      </c>
      <c r="AZ5" s="6">
        <v>224</v>
      </c>
      <c r="BA5" s="6">
        <v>141196</v>
      </c>
      <c r="BB5" s="6">
        <v>10589</v>
      </c>
      <c r="BC5" s="6">
        <v>1045</v>
      </c>
      <c r="BD5" s="6">
        <v>224</v>
      </c>
      <c r="BE5" s="6">
        <v>2144</v>
      </c>
      <c r="BF5" s="6">
        <v>0</v>
      </c>
      <c r="BG5" s="6">
        <v>761895</v>
      </c>
      <c r="BH5" s="6">
        <v>447006</v>
      </c>
      <c r="BI5" s="6">
        <v>44982</v>
      </c>
      <c r="BJ5" s="6">
        <v>238065</v>
      </c>
      <c r="BK5" s="6">
        <v>30888</v>
      </c>
      <c r="BL5" s="6">
        <v>10452</v>
      </c>
      <c r="BM5" s="6">
        <v>1301</v>
      </c>
      <c r="BN5" s="6">
        <v>211934</v>
      </c>
      <c r="BO5" s="6">
        <v>24951</v>
      </c>
      <c r="BP5" s="6">
        <v>1177</v>
      </c>
      <c r="BQ5" s="6">
        <v>391</v>
      </c>
      <c r="BR5" s="6">
        <v>1892</v>
      </c>
      <c r="BS5" s="6">
        <v>29567</v>
      </c>
      <c r="BT5" s="6">
        <v>709232</v>
      </c>
      <c r="BU5" s="6">
        <v>437765</v>
      </c>
      <c r="BV5" s="6">
        <v>37315</v>
      </c>
      <c r="BW5" s="6">
        <v>210030</v>
      </c>
      <c r="BX5" s="6">
        <v>22196</v>
      </c>
      <c r="BY5" s="6">
        <v>8185</v>
      </c>
      <c r="BZ5" s="6">
        <v>1270</v>
      </c>
      <c r="CA5" s="6">
        <v>0</v>
      </c>
      <c r="CB5" s="6">
        <v>0</v>
      </c>
      <c r="CC5" s="6">
        <v>541649</v>
      </c>
      <c r="CD5" s="6">
        <v>357939</v>
      </c>
      <c r="CE5" s="6">
        <v>23335</v>
      </c>
      <c r="CF5" s="6">
        <v>140728</v>
      </c>
      <c r="CG5" s="6">
        <v>17273</v>
      </c>
      <c r="CH5" s="6">
        <v>5738</v>
      </c>
      <c r="CI5" s="6">
        <v>742</v>
      </c>
      <c r="CJ5" s="6">
        <v>0</v>
      </c>
      <c r="CK5" s="6">
        <v>0</v>
      </c>
      <c r="CL5" s="6">
        <v>610703</v>
      </c>
      <c r="CM5" s="6">
        <v>361797</v>
      </c>
      <c r="CN5" s="6">
        <v>40570</v>
      </c>
      <c r="CO5" s="6">
        <v>156494</v>
      </c>
      <c r="CP5" s="6">
        <v>22663</v>
      </c>
      <c r="CQ5" s="6">
        <v>1188</v>
      </c>
      <c r="CR5" s="6">
        <v>241</v>
      </c>
      <c r="CS5" s="6">
        <v>2882</v>
      </c>
      <c r="CT5" s="6">
        <v>24868</v>
      </c>
      <c r="CU5" s="6">
        <v>786630</v>
      </c>
      <c r="CV5" s="6">
        <v>427892</v>
      </c>
      <c r="CW5" s="6">
        <v>62250</v>
      </c>
      <c r="CX5" s="6">
        <v>251001</v>
      </c>
      <c r="CY5" s="6">
        <v>34963</v>
      </c>
      <c r="CZ5" s="6">
        <v>17456</v>
      </c>
      <c r="DA5" s="6">
        <v>1294</v>
      </c>
      <c r="DB5" s="6">
        <v>610703</v>
      </c>
      <c r="DC5" s="6">
        <v>361797</v>
      </c>
      <c r="DD5" s="6">
        <v>40570</v>
      </c>
      <c r="DE5" s="6">
        <v>171552</v>
      </c>
      <c r="DF5" s="6">
        <v>27036</v>
      </c>
      <c r="DG5" s="6">
        <v>12902</v>
      </c>
      <c r="DH5" s="6">
        <v>930</v>
      </c>
    </row>
    <row r="6" spans="1:112" x14ac:dyDescent="0.25">
      <c r="A6" s="6">
        <v>4</v>
      </c>
      <c r="B6" s="6">
        <v>4</v>
      </c>
      <c r="C6" s="6">
        <v>348590</v>
      </c>
      <c r="D6" s="6">
        <v>177295</v>
      </c>
      <c r="E6" s="6">
        <v>162936</v>
      </c>
      <c r="F6" s="6">
        <v>417939</v>
      </c>
      <c r="G6" s="6">
        <v>214331</v>
      </c>
      <c r="H6" s="6">
        <v>198499</v>
      </c>
      <c r="I6" s="6">
        <v>304588</v>
      </c>
      <c r="J6" s="6">
        <v>167788</v>
      </c>
      <c r="K6" s="6">
        <v>136800</v>
      </c>
      <c r="L6" s="6">
        <v>310732</v>
      </c>
      <c r="M6" s="6">
        <v>185150</v>
      </c>
      <c r="N6" s="6">
        <v>125582</v>
      </c>
      <c r="O6" s="6">
        <v>312522</v>
      </c>
      <c r="P6" s="6">
        <v>163333</v>
      </c>
      <c r="Q6" s="6">
        <v>140521</v>
      </c>
      <c r="R6" s="6">
        <v>367566</v>
      </c>
      <c r="S6" s="6">
        <v>148319</v>
      </c>
      <c r="T6" s="6">
        <v>199376</v>
      </c>
      <c r="U6" s="6">
        <v>378402</v>
      </c>
      <c r="V6" s="6">
        <v>185102</v>
      </c>
      <c r="W6" s="6">
        <v>176623</v>
      </c>
      <c r="X6" s="6">
        <v>592077</v>
      </c>
      <c r="Y6" s="6">
        <v>506590</v>
      </c>
      <c r="Z6" s="6">
        <v>29471</v>
      </c>
      <c r="AA6" s="6">
        <v>41298</v>
      </c>
      <c r="AB6" s="6">
        <v>11526</v>
      </c>
      <c r="AC6" s="6">
        <v>3020</v>
      </c>
      <c r="AD6" s="6">
        <v>143</v>
      </c>
      <c r="AE6" s="6">
        <v>37897</v>
      </c>
      <c r="AF6" s="6">
        <v>9324</v>
      </c>
      <c r="AG6" s="6">
        <v>1059</v>
      </c>
      <c r="AH6" s="6">
        <v>143</v>
      </c>
      <c r="AI6" s="6">
        <v>552</v>
      </c>
      <c r="AJ6" s="6">
        <v>0</v>
      </c>
      <c r="AK6" s="6">
        <v>765896</v>
      </c>
      <c r="AL6" s="6">
        <v>630226</v>
      </c>
      <c r="AM6" s="6">
        <v>47611</v>
      </c>
      <c r="AN6" s="6">
        <v>66843</v>
      </c>
      <c r="AO6" s="6">
        <v>23410</v>
      </c>
      <c r="AP6" s="6">
        <v>5965</v>
      </c>
      <c r="AQ6" s="6">
        <v>675</v>
      </c>
      <c r="AR6" s="6">
        <v>0</v>
      </c>
      <c r="AS6" s="6">
        <v>0</v>
      </c>
      <c r="AT6" s="6">
        <v>592985</v>
      </c>
      <c r="AU6" s="6">
        <v>508868</v>
      </c>
      <c r="AV6" s="6">
        <v>28613</v>
      </c>
      <c r="AW6" s="6">
        <v>40999</v>
      </c>
      <c r="AX6" s="6">
        <v>10931</v>
      </c>
      <c r="AY6" s="6">
        <v>3115</v>
      </c>
      <c r="AZ6" s="6">
        <v>146</v>
      </c>
      <c r="BA6" s="6">
        <v>37869</v>
      </c>
      <c r="BB6" s="6">
        <v>8686</v>
      </c>
      <c r="BC6" s="6">
        <v>1049</v>
      </c>
      <c r="BD6" s="6">
        <v>146</v>
      </c>
      <c r="BE6" s="6">
        <v>694</v>
      </c>
      <c r="BF6" s="6">
        <v>0</v>
      </c>
      <c r="BG6" s="6">
        <v>766915</v>
      </c>
      <c r="BH6" s="6">
        <v>633819</v>
      </c>
      <c r="BI6" s="6">
        <v>46343</v>
      </c>
      <c r="BJ6" s="6">
        <v>66156</v>
      </c>
      <c r="BK6" s="6">
        <v>22662</v>
      </c>
      <c r="BL6" s="6">
        <v>6431</v>
      </c>
      <c r="BM6" s="6">
        <v>856</v>
      </c>
      <c r="BN6" s="6">
        <v>51178</v>
      </c>
      <c r="BO6" s="6">
        <v>16269</v>
      </c>
      <c r="BP6" s="6">
        <v>1366</v>
      </c>
      <c r="BQ6" s="6">
        <v>184</v>
      </c>
      <c r="BR6" s="6">
        <v>595</v>
      </c>
      <c r="BS6" s="6">
        <v>17163</v>
      </c>
      <c r="BT6" s="6">
        <v>769292</v>
      </c>
      <c r="BU6" s="6">
        <v>655951</v>
      </c>
      <c r="BV6" s="6">
        <v>38060</v>
      </c>
      <c r="BW6" s="6">
        <v>55344</v>
      </c>
      <c r="BX6" s="6">
        <v>19053</v>
      </c>
      <c r="BY6" s="6">
        <v>5457</v>
      </c>
      <c r="BZ6" s="6">
        <v>648</v>
      </c>
      <c r="CA6" s="6">
        <v>0</v>
      </c>
      <c r="CB6" s="6">
        <v>0</v>
      </c>
      <c r="CC6" s="6">
        <v>597964</v>
      </c>
      <c r="CD6" s="6">
        <v>523658</v>
      </c>
      <c r="CE6" s="6">
        <v>23519</v>
      </c>
      <c r="CF6" s="6">
        <v>35486</v>
      </c>
      <c r="CG6" s="6">
        <v>13361</v>
      </c>
      <c r="CH6" s="6">
        <v>3725</v>
      </c>
      <c r="CI6" s="6">
        <v>395</v>
      </c>
      <c r="CJ6" s="6">
        <v>0</v>
      </c>
      <c r="CK6" s="6">
        <v>0</v>
      </c>
      <c r="CL6" s="6">
        <v>629671</v>
      </c>
      <c r="CM6" s="6">
        <v>517524</v>
      </c>
      <c r="CN6" s="6">
        <v>35371</v>
      </c>
      <c r="CO6" s="6">
        <v>39764</v>
      </c>
      <c r="CP6" s="6">
        <v>15508</v>
      </c>
      <c r="CQ6" s="6">
        <v>818</v>
      </c>
      <c r="CR6" s="6">
        <v>118</v>
      </c>
      <c r="CS6" s="6">
        <v>1648</v>
      </c>
      <c r="CT6" s="6">
        <v>18920</v>
      </c>
      <c r="CU6" s="6">
        <v>786629</v>
      </c>
      <c r="CV6" s="6">
        <v>625332</v>
      </c>
      <c r="CW6" s="6">
        <v>53478</v>
      </c>
      <c r="CX6" s="6">
        <v>70236</v>
      </c>
      <c r="CY6" s="6">
        <v>25701</v>
      </c>
      <c r="CZ6" s="6">
        <v>13234</v>
      </c>
      <c r="DA6" s="6">
        <v>864</v>
      </c>
      <c r="DB6" s="6">
        <v>629671</v>
      </c>
      <c r="DC6" s="6">
        <v>517524</v>
      </c>
      <c r="DD6" s="6">
        <v>35371</v>
      </c>
      <c r="DE6" s="6">
        <v>47566</v>
      </c>
      <c r="DF6" s="6">
        <v>18624</v>
      </c>
      <c r="DG6" s="6">
        <v>9796</v>
      </c>
      <c r="DH6" s="6">
        <v>594</v>
      </c>
    </row>
    <row r="7" spans="1:112" x14ac:dyDescent="0.25">
      <c r="A7" s="6">
        <v>5</v>
      </c>
      <c r="B7" s="6">
        <v>5</v>
      </c>
      <c r="C7" s="6">
        <v>331956</v>
      </c>
      <c r="D7" s="6">
        <v>87396</v>
      </c>
      <c r="E7" s="6">
        <v>234962</v>
      </c>
      <c r="F7" s="6">
        <v>396096</v>
      </c>
      <c r="G7" s="6">
        <v>99260</v>
      </c>
      <c r="H7" s="6">
        <v>290498</v>
      </c>
      <c r="I7" s="6">
        <v>284878</v>
      </c>
      <c r="J7" s="6">
        <v>80064</v>
      </c>
      <c r="K7" s="6">
        <v>204814</v>
      </c>
      <c r="L7" s="6">
        <v>287539</v>
      </c>
      <c r="M7" s="6">
        <v>104922</v>
      </c>
      <c r="N7" s="6">
        <v>182617</v>
      </c>
      <c r="O7" s="6">
        <v>289049</v>
      </c>
      <c r="P7" s="6">
        <v>78734</v>
      </c>
      <c r="Q7" s="6">
        <v>200814</v>
      </c>
      <c r="R7" s="6">
        <v>364116</v>
      </c>
      <c r="S7" s="6">
        <v>76270</v>
      </c>
      <c r="T7" s="6">
        <v>269814</v>
      </c>
      <c r="U7" s="6">
        <v>369368</v>
      </c>
      <c r="V7" s="6">
        <v>89781</v>
      </c>
      <c r="W7" s="6">
        <v>260960</v>
      </c>
      <c r="X7" s="6">
        <v>595435</v>
      </c>
      <c r="Y7" s="6">
        <v>550504</v>
      </c>
      <c r="Z7" s="6">
        <v>17803</v>
      </c>
      <c r="AA7" s="6">
        <v>20335</v>
      </c>
      <c r="AB7" s="6">
        <v>2959</v>
      </c>
      <c r="AC7" s="6">
        <v>3460</v>
      </c>
      <c r="AD7" s="6">
        <v>113</v>
      </c>
      <c r="AE7" s="6">
        <v>17671</v>
      </c>
      <c r="AF7" s="6">
        <v>2235</v>
      </c>
      <c r="AG7" s="6">
        <v>1066</v>
      </c>
      <c r="AH7" s="6">
        <v>113</v>
      </c>
      <c r="AI7" s="6">
        <v>708</v>
      </c>
      <c r="AJ7" s="6">
        <v>0</v>
      </c>
      <c r="AK7" s="6">
        <v>784519</v>
      </c>
      <c r="AL7" s="6">
        <v>707712</v>
      </c>
      <c r="AM7" s="6">
        <v>31851</v>
      </c>
      <c r="AN7" s="6">
        <v>34293</v>
      </c>
      <c r="AO7" s="6">
        <v>8106</v>
      </c>
      <c r="AP7" s="6">
        <v>5959</v>
      </c>
      <c r="AQ7" s="6">
        <v>610</v>
      </c>
      <c r="AR7" s="6">
        <v>0</v>
      </c>
      <c r="AS7" s="6">
        <v>0</v>
      </c>
      <c r="AT7" s="6">
        <v>596251</v>
      </c>
      <c r="AU7" s="6">
        <v>551636</v>
      </c>
      <c r="AV7" s="6">
        <v>17400</v>
      </c>
      <c r="AW7" s="6">
        <v>20057</v>
      </c>
      <c r="AX7" s="6">
        <v>3224</v>
      </c>
      <c r="AY7" s="6">
        <v>3496</v>
      </c>
      <c r="AZ7" s="6">
        <v>111</v>
      </c>
      <c r="BA7" s="6">
        <v>17606</v>
      </c>
      <c r="BB7" s="6">
        <v>2449</v>
      </c>
      <c r="BC7" s="6">
        <v>1186</v>
      </c>
      <c r="BD7" s="6">
        <v>111</v>
      </c>
      <c r="BE7" s="6">
        <v>641</v>
      </c>
      <c r="BF7" s="6">
        <v>0</v>
      </c>
      <c r="BG7" s="6">
        <v>786022</v>
      </c>
      <c r="BH7" s="6">
        <v>710536</v>
      </c>
      <c r="BI7" s="6">
        <v>31043</v>
      </c>
      <c r="BJ7" s="6">
        <v>33359</v>
      </c>
      <c r="BK7" s="6">
        <v>8006</v>
      </c>
      <c r="BL7" s="6">
        <v>5688</v>
      </c>
      <c r="BM7" s="6">
        <v>602</v>
      </c>
      <c r="BN7" s="6">
        <v>23114</v>
      </c>
      <c r="BO7" s="6">
        <v>5570</v>
      </c>
      <c r="BP7" s="6">
        <v>1265</v>
      </c>
      <c r="BQ7" s="6">
        <v>310</v>
      </c>
      <c r="BR7" s="6">
        <v>862</v>
      </c>
      <c r="BS7" s="6">
        <v>13321</v>
      </c>
      <c r="BT7" s="6">
        <v>798053</v>
      </c>
      <c r="BU7" s="6">
        <v>731137</v>
      </c>
      <c r="BV7" s="6">
        <v>26962</v>
      </c>
      <c r="BW7" s="6">
        <v>29901</v>
      </c>
      <c r="BX7" s="6">
        <v>6563</v>
      </c>
      <c r="BY7" s="6">
        <v>5115</v>
      </c>
      <c r="BZ7" s="6">
        <v>565</v>
      </c>
      <c r="CA7" s="6">
        <v>0</v>
      </c>
      <c r="CB7" s="6">
        <v>0</v>
      </c>
      <c r="CC7" s="6">
        <v>602409</v>
      </c>
      <c r="CD7" s="6">
        <v>560659</v>
      </c>
      <c r="CE7" s="6">
        <v>15801</v>
      </c>
      <c r="CF7" s="6">
        <v>18651</v>
      </c>
      <c r="CG7" s="6">
        <v>4373</v>
      </c>
      <c r="CH7" s="6">
        <v>3612</v>
      </c>
      <c r="CI7" s="6">
        <v>335</v>
      </c>
      <c r="CJ7" s="6">
        <v>0</v>
      </c>
      <c r="CK7" s="6">
        <v>0</v>
      </c>
      <c r="CL7" s="6">
        <v>605497</v>
      </c>
      <c r="CM7" s="6">
        <v>543655</v>
      </c>
      <c r="CN7" s="6">
        <v>21201</v>
      </c>
      <c r="CO7" s="6">
        <v>17985</v>
      </c>
      <c r="CP7" s="6">
        <v>4125</v>
      </c>
      <c r="CQ7" s="6">
        <v>1043</v>
      </c>
      <c r="CR7" s="6">
        <v>495</v>
      </c>
      <c r="CS7" s="6">
        <v>1405</v>
      </c>
      <c r="CT7" s="6">
        <v>15588</v>
      </c>
      <c r="CU7" s="6">
        <v>786630</v>
      </c>
      <c r="CV7" s="6">
        <v>693136</v>
      </c>
      <c r="CW7" s="6">
        <v>33630</v>
      </c>
      <c r="CX7" s="6">
        <v>34510</v>
      </c>
      <c r="CY7" s="6">
        <v>8206</v>
      </c>
      <c r="CZ7" s="6">
        <v>14291</v>
      </c>
      <c r="DA7" s="6">
        <v>1489</v>
      </c>
      <c r="DB7" s="6">
        <v>605497</v>
      </c>
      <c r="DC7" s="6">
        <v>543655</v>
      </c>
      <c r="DD7" s="6">
        <v>21201</v>
      </c>
      <c r="DE7" s="6">
        <v>22121</v>
      </c>
      <c r="DF7" s="6">
        <v>5586</v>
      </c>
      <c r="DG7" s="6">
        <v>10265</v>
      </c>
      <c r="DH7" s="6">
        <v>911</v>
      </c>
    </row>
    <row r="8" spans="1:112" x14ac:dyDescent="0.25">
      <c r="A8" s="6">
        <v>6</v>
      </c>
      <c r="B8" s="6">
        <v>6</v>
      </c>
      <c r="C8" s="6">
        <v>312590</v>
      </c>
      <c r="D8" s="6">
        <v>105767</v>
      </c>
      <c r="E8" s="6">
        <v>199477</v>
      </c>
      <c r="F8" s="6">
        <v>371433</v>
      </c>
      <c r="G8" s="6">
        <v>106034</v>
      </c>
      <c r="H8" s="6">
        <v>260680</v>
      </c>
      <c r="I8" s="6">
        <v>266681</v>
      </c>
      <c r="J8" s="6">
        <v>98769</v>
      </c>
      <c r="K8" s="6">
        <v>167912</v>
      </c>
      <c r="L8" s="6">
        <v>270884</v>
      </c>
      <c r="M8" s="6">
        <v>119971</v>
      </c>
      <c r="N8" s="6">
        <v>150913</v>
      </c>
      <c r="O8" s="6">
        <v>272336</v>
      </c>
      <c r="P8" s="6">
        <v>97442</v>
      </c>
      <c r="Q8" s="6">
        <v>166958</v>
      </c>
      <c r="R8" s="6">
        <v>344439</v>
      </c>
      <c r="S8" s="6">
        <v>110067</v>
      </c>
      <c r="T8" s="6">
        <v>217643</v>
      </c>
      <c r="U8" s="6">
        <v>351934</v>
      </c>
      <c r="V8" s="6">
        <v>104767</v>
      </c>
      <c r="W8" s="6">
        <v>232849</v>
      </c>
      <c r="X8" s="6">
        <v>631646</v>
      </c>
      <c r="Y8" s="6">
        <v>597049</v>
      </c>
      <c r="Z8" s="6">
        <v>5187</v>
      </c>
      <c r="AA8" s="6">
        <v>20417</v>
      </c>
      <c r="AB8" s="6">
        <v>3125</v>
      </c>
      <c r="AC8" s="6">
        <v>5360</v>
      </c>
      <c r="AD8" s="6">
        <v>128</v>
      </c>
      <c r="AE8" s="6">
        <v>17106</v>
      </c>
      <c r="AF8" s="6">
        <v>2098</v>
      </c>
      <c r="AG8" s="6">
        <v>1242</v>
      </c>
      <c r="AH8" s="6">
        <v>128</v>
      </c>
      <c r="AI8" s="6">
        <v>608</v>
      </c>
      <c r="AJ8" s="6">
        <v>0</v>
      </c>
      <c r="AK8" s="6">
        <v>804328</v>
      </c>
      <c r="AL8" s="6">
        <v>752015</v>
      </c>
      <c r="AM8" s="6">
        <v>9157</v>
      </c>
      <c r="AN8" s="6">
        <v>29856</v>
      </c>
      <c r="AO8" s="6">
        <v>6693</v>
      </c>
      <c r="AP8" s="6">
        <v>7332</v>
      </c>
      <c r="AQ8" s="6">
        <v>628</v>
      </c>
      <c r="AR8" s="6">
        <v>0</v>
      </c>
      <c r="AS8" s="6">
        <v>0</v>
      </c>
      <c r="AT8" s="6">
        <v>633032</v>
      </c>
      <c r="AU8" s="6">
        <v>598548</v>
      </c>
      <c r="AV8" s="6">
        <v>5303</v>
      </c>
      <c r="AW8" s="6">
        <v>20091</v>
      </c>
      <c r="AX8" s="6">
        <v>3070</v>
      </c>
      <c r="AY8" s="6">
        <v>5600</v>
      </c>
      <c r="AZ8" s="6">
        <v>58</v>
      </c>
      <c r="BA8" s="6">
        <v>17125</v>
      </c>
      <c r="BB8" s="6">
        <v>2153</v>
      </c>
      <c r="BC8" s="6">
        <v>1438</v>
      </c>
      <c r="BD8" s="6">
        <v>58</v>
      </c>
      <c r="BE8" s="6">
        <v>743</v>
      </c>
      <c r="BF8" s="6">
        <v>0</v>
      </c>
      <c r="BG8" s="6">
        <v>807977</v>
      </c>
      <c r="BH8" s="6">
        <v>755581</v>
      </c>
      <c r="BI8" s="6">
        <v>9220</v>
      </c>
      <c r="BJ8" s="6">
        <v>29501</v>
      </c>
      <c r="BK8" s="6">
        <v>6713</v>
      </c>
      <c r="BL8" s="6">
        <v>8067</v>
      </c>
      <c r="BM8" s="6">
        <v>514</v>
      </c>
      <c r="BN8" s="6">
        <v>20801</v>
      </c>
      <c r="BO8" s="6">
        <v>4661</v>
      </c>
      <c r="BP8" s="6">
        <v>1636</v>
      </c>
      <c r="BQ8" s="6">
        <v>149</v>
      </c>
      <c r="BR8" s="6">
        <v>944</v>
      </c>
      <c r="BS8" s="6">
        <v>14980</v>
      </c>
      <c r="BT8" s="6">
        <v>825623</v>
      </c>
      <c r="BU8" s="6">
        <v>778341</v>
      </c>
      <c r="BV8" s="6">
        <v>7057</v>
      </c>
      <c r="BW8" s="6">
        <v>27598</v>
      </c>
      <c r="BX8" s="6">
        <v>5680</v>
      </c>
      <c r="BY8" s="6">
        <v>8119</v>
      </c>
      <c r="BZ8" s="6">
        <v>442</v>
      </c>
      <c r="CA8" s="6">
        <v>0</v>
      </c>
      <c r="CB8" s="6">
        <v>0</v>
      </c>
      <c r="CC8" s="6">
        <v>643122</v>
      </c>
      <c r="CD8" s="6">
        <v>609399</v>
      </c>
      <c r="CE8" s="6">
        <v>4515</v>
      </c>
      <c r="CF8" s="6">
        <v>19401</v>
      </c>
      <c r="CG8" s="6">
        <v>4241</v>
      </c>
      <c r="CH8" s="6">
        <v>6161</v>
      </c>
      <c r="CI8" s="6">
        <v>297</v>
      </c>
      <c r="CJ8" s="6">
        <v>0</v>
      </c>
      <c r="CK8" s="6">
        <v>0</v>
      </c>
      <c r="CL8" s="6">
        <v>622163</v>
      </c>
      <c r="CM8" s="6">
        <v>573432</v>
      </c>
      <c r="CN8" s="6">
        <v>6418</v>
      </c>
      <c r="CO8" s="6">
        <v>16780</v>
      </c>
      <c r="CP8" s="6">
        <v>3121</v>
      </c>
      <c r="CQ8" s="6">
        <v>1585</v>
      </c>
      <c r="CR8" s="6">
        <v>101</v>
      </c>
      <c r="CS8" s="6">
        <v>1241</v>
      </c>
      <c r="CT8" s="6">
        <v>19485</v>
      </c>
      <c r="CU8" s="6">
        <v>786630</v>
      </c>
      <c r="CV8" s="6">
        <v>719796</v>
      </c>
      <c r="CW8" s="6">
        <v>9704</v>
      </c>
      <c r="CX8" s="6">
        <v>29619</v>
      </c>
      <c r="CY8" s="6">
        <v>6260</v>
      </c>
      <c r="CZ8" s="6">
        <v>17318</v>
      </c>
      <c r="DA8" s="6">
        <v>647</v>
      </c>
      <c r="DB8" s="6">
        <v>622163</v>
      </c>
      <c r="DC8" s="6">
        <v>573432</v>
      </c>
      <c r="DD8" s="6">
        <v>6418</v>
      </c>
      <c r="DE8" s="6">
        <v>21293</v>
      </c>
      <c r="DF8" s="6">
        <v>4513</v>
      </c>
      <c r="DG8" s="6">
        <v>13067</v>
      </c>
      <c r="DH8" s="6">
        <v>432</v>
      </c>
    </row>
    <row r="9" spans="1:112" x14ac:dyDescent="0.25">
      <c r="A9" s="6">
        <v>7</v>
      </c>
      <c r="B9" s="6">
        <v>7</v>
      </c>
      <c r="C9" s="6">
        <v>337567</v>
      </c>
      <c r="D9" s="6">
        <v>125930</v>
      </c>
      <c r="E9" s="6">
        <v>202817</v>
      </c>
      <c r="F9" s="6">
        <v>408536</v>
      </c>
      <c r="G9" s="6">
        <v>147444</v>
      </c>
      <c r="H9" s="6">
        <v>255126</v>
      </c>
      <c r="I9" s="6">
        <v>291007</v>
      </c>
      <c r="J9" s="6">
        <v>118800</v>
      </c>
      <c r="K9" s="6">
        <v>172207</v>
      </c>
      <c r="L9" s="6">
        <v>296274</v>
      </c>
      <c r="M9" s="6">
        <v>134803</v>
      </c>
      <c r="N9" s="6">
        <v>161471</v>
      </c>
      <c r="O9" s="6">
        <v>297331</v>
      </c>
      <c r="P9" s="6">
        <v>116430</v>
      </c>
      <c r="Q9" s="6">
        <v>171343</v>
      </c>
      <c r="R9" s="6">
        <v>363090</v>
      </c>
      <c r="S9" s="6">
        <v>109659</v>
      </c>
      <c r="T9" s="6">
        <v>232780</v>
      </c>
      <c r="U9" s="6">
        <v>369292</v>
      </c>
      <c r="V9" s="6">
        <v>129297</v>
      </c>
      <c r="W9" s="6">
        <v>223124</v>
      </c>
      <c r="X9" s="6">
        <v>602660</v>
      </c>
      <c r="Y9" s="6">
        <v>558020</v>
      </c>
      <c r="Z9" s="6">
        <v>7958</v>
      </c>
      <c r="AA9" s="6">
        <v>27451</v>
      </c>
      <c r="AB9" s="6">
        <v>4918</v>
      </c>
      <c r="AC9" s="6">
        <v>3613</v>
      </c>
      <c r="AD9" s="6">
        <v>44</v>
      </c>
      <c r="AE9" s="6">
        <v>23671</v>
      </c>
      <c r="AF9" s="6">
        <v>3847</v>
      </c>
      <c r="AG9" s="6">
        <v>782</v>
      </c>
      <c r="AH9" s="6">
        <v>44</v>
      </c>
      <c r="AI9" s="6">
        <v>955</v>
      </c>
      <c r="AJ9" s="6">
        <v>0</v>
      </c>
      <c r="AK9" s="6">
        <v>780680</v>
      </c>
      <c r="AL9" s="6">
        <v>706411</v>
      </c>
      <c r="AM9" s="6">
        <v>15869</v>
      </c>
      <c r="AN9" s="6">
        <v>44168</v>
      </c>
      <c r="AO9" s="6">
        <v>10158</v>
      </c>
      <c r="AP9" s="6">
        <v>6064</v>
      </c>
      <c r="AQ9" s="6">
        <v>499</v>
      </c>
      <c r="AR9" s="6">
        <v>0</v>
      </c>
      <c r="AS9" s="6">
        <v>0</v>
      </c>
      <c r="AT9" s="6">
        <v>602600</v>
      </c>
      <c r="AU9" s="6">
        <v>558344</v>
      </c>
      <c r="AV9" s="6">
        <v>7718</v>
      </c>
      <c r="AW9" s="6">
        <v>27478</v>
      </c>
      <c r="AX9" s="6">
        <v>4868</v>
      </c>
      <c r="AY9" s="6">
        <v>3433</v>
      </c>
      <c r="AZ9" s="6">
        <v>77</v>
      </c>
      <c r="BA9" s="6">
        <v>24093</v>
      </c>
      <c r="BB9" s="6">
        <v>3784</v>
      </c>
      <c r="BC9" s="6">
        <v>808</v>
      </c>
      <c r="BD9" s="6">
        <v>77</v>
      </c>
      <c r="BE9" s="6">
        <v>800</v>
      </c>
      <c r="BF9" s="6">
        <v>0</v>
      </c>
      <c r="BG9" s="6">
        <v>781979</v>
      </c>
      <c r="BH9" s="6">
        <v>708292</v>
      </c>
      <c r="BI9" s="6">
        <v>15191</v>
      </c>
      <c r="BJ9" s="6">
        <v>44112</v>
      </c>
      <c r="BK9" s="6">
        <v>10101</v>
      </c>
      <c r="BL9" s="6">
        <v>5775</v>
      </c>
      <c r="BM9" s="6">
        <v>419</v>
      </c>
      <c r="BN9" s="6">
        <v>32729</v>
      </c>
      <c r="BO9" s="6">
        <v>6884</v>
      </c>
      <c r="BP9" s="6">
        <v>973</v>
      </c>
      <c r="BQ9" s="6">
        <v>103</v>
      </c>
      <c r="BR9" s="6">
        <v>1100</v>
      </c>
      <c r="BS9" s="6">
        <v>16701</v>
      </c>
      <c r="BT9" s="6">
        <v>782017</v>
      </c>
      <c r="BU9" s="6">
        <v>717329</v>
      </c>
      <c r="BV9" s="6">
        <v>11846</v>
      </c>
      <c r="BW9" s="6">
        <v>40605</v>
      </c>
      <c r="BX9" s="6">
        <v>7806</v>
      </c>
      <c r="BY9" s="6">
        <v>5697</v>
      </c>
      <c r="BZ9" s="6">
        <v>447</v>
      </c>
      <c r="CA9" s="6">
        <v>0</v>
      </c>
      <c r="CB9" s="6">
        <v>0</v>
      </c>
      <c r="CC9" s="6">
        <v>597201</v>
      </c>
      <c r="CD9" s="6">
        <v>555997</v>
      </c>
      <c r="CE9" s="6">
        <v>7233</v>
      </c>
      <c r="CF9" s="6">
        <v>25517</v>
      </c>
      <c r="CG9" s="6">
        <v>5183</v>
      </c>
      <c r="CH9" s="6">
        <v>3972</v>
      </c>
      <c r="CI9" s="6">
        <v>282</v>
      </c>
      <c r="CJ9" s="6">
        <v>0</v>
      </c>
      <c r="CK9" s="6">
        <v>0</v>
      </c>
      <c r="CL9" s="6">
        <v>616186</v>
      </c>
      <c r="CM9" s="6">
        <v>550350</v>
      </c>
      <c r="CN9" s="6">
        <v>12313</v>
      </c>
      <c r="CO9" s="6">
        <v>24715</v>
      </c>
      <c r="CP9" s="6">
        <v>5505</v>
      </c>
      <c r="CQ9" s="6">
        <v>1051</v>
      </c>
      <c r="CR9" s="6">
        <v>125</v>
      </c>
      <c r="CS9" s="6">
        <v>1682</v>
      </c>
      <c r="CT9" s="6">
        <v>20445</v>
      </c>
      <c r="CU9" s="6">
        <v>786630</v>
      </c>
      <c r="CV9" s="6">
        <v>688091</v>
      </c>
      <c r="CW9" s="6">
        <v>19602</v>
      </c>
      <c r="CX9" s="6">
        <v>46440</v>
      </c>
      <c r="CY9" s="6">
        <v>10796</v>
      </c>
      <c r="CZ9" s="6">
        <v>16496</v>
      </c>
      <c r="DA9" s="6">
        <v>755</v>
      </c>
      <c r="DB9" s="6">
        <v>616186</v>
      </c>
      <c r="DC9" s="6">
        <v>550350</v>
      </c>
      <c r="DD9" s="6">
        <v>12313</v>
      </c>
      <c r="DE9" s="6">
        <v>29909</v>
      </c>
      <c r="DF9" s="6">
        <v>7364</v>
      </c>
      <c r="DG9" s="6">
        <v>11918</v>
      </c>
      <c r="DH9" s="6">
        <v>474</v>
      </c>
    </row>
    <row r="10" spans="1:112" x14ac:dyDescent="0.25">
      <c r="A10" s="6">
        <v>8</v>
      </c>
      <c r="B10" s="6">
        <v>8</v>
      </c>
      <c r="C10" s="6">
        <v>329760</v>
      </c>
      <c r="D10" s="6">
        <v>103495</v>
      </c>
      <c r="E10" s="6">
        <v>218307</v>
      </c>
      <c r="F10" s="6">
        <v>395507</v>
      </c>
      <c r="G10" s="6">
        <v>128466</v>
      </c>
      <c r="H10" s="6">
        <v>261087</v>
      </c>
      <c r="I10" s="6">
        <v>282699</v>
      </c>
      <c r="J10" s="6">
        <v>94476</v>
      </c>
      <c r="K10" s="6">
        <v>188223</v>
      </c>
      <c r="L10" s="6">
        <v>287940</v>
      </c>
      <c r="M10" s="6">
        <v>112216</v>
      </c>
      <c r="N10" s="6">
        <v>175724</v>
      </c>
      <c r="O10" s="6">
        <v>288695</v>
      </c>
      <c r="P10" s="6">
        <v>93444</v>
      </c>
      <c r="Q10" s="6">
        <v>185982</v>
      </c>
      <c r="R10" s="6">
        <v>359207</v>
      </c>
      <c r="S10" s="6">
        <v>83947</v>
      </c>
      <c r="T10" s="6">
        <v>259719</v>
      </c>
      <c r="U10" s="6">
        <v>364195</v>
      </c>
      <c r="V10" s="6">
        <v>109621</v>
      </c>
      <c r="W10" s="6">
        <v>238507</v>
      </c>
      <c r="X10" s="6">
        <v>575181</v>
      </c>
      <c r="Y10" s="6">
        <v>519476</v>
      </c>
      <c r="Z10" s="6">
        <v>9741</v>
      </c>
      <c r="AA10" s="6">
        <v>32251</v>
      </c>
      <c r="AB10" s="6">
        <v>9445</v>
      </c>
      <c r="AC10" s="6">
        <v>3547</v>
      </c>
      <c r="AD10" s="6">
        <v>210</v>
      </c>
      <c r="AE10" s="6">
        <v>28847</v>
      </c>
      <c r="AF10" s="6">
        <v>8100</v>
      </c>
      <c r="AG10" s="6">
        <v>884</v>
      </c>
      <c r="AH10" s="6">
        <v>210</v>
      </c>
      <c r="AI10" s="6">
        <v>872</v>
      </c>
      <c r="AJ10" s="6">
        <v>0</v>
      </c>
      <c r="AK10" s="6">
        <v>769500</v>
      </c>
      <c r="AL10" s="6">
        <v>664631</v>
      </c>
      <c r="AM10" s="6">
        <v>26410</v>
      </c>
      <c r="AN10" s="6">
        <v>52660</v>
      </c>
      <c r="AO10" s="6">
        <v>21625</v>
      </c>
      <c r="AP10" s="6">
        <v>6165</v>
      </c>
      <c r="AQ10" s="6">
        <v>915</v>
      </c>
      <c r="AR10" s="6">
        <v>0</v>
      </c>
      <c r="AS10" s="6">
        <v>0</v>
      </c>
      <c r="AT10" s="6">
        <v>573446</v>
      </c>
      <c r="AU10" s="6">
        <v>518840</v>
      </c>
      <c r="AV10" s="6">
        <v>9951</v>
      </c>
      <c r="AW10" s="6">
        <v>31757</v>
      </c>
      <c r="AX10" s="6">
        <v>8712</v>
      </c>
      <c r="AY10" s="6">
        <v>3451</v>
      </c>
      <c r="AZ10" s="6">
        <v>259</v>
      </c>
      <c r="BA10" s="6">
        <v>28540</v>
      </c>
      <c r="BB10" s="6">
        <v>7600</v>
      </c>
      <c r="BC10" s="6">
        <v>805</v>
      </c>
      <c r="BD10" s="6">
        <v>259</v>
      </c>
      <c r="BE10" s="6">
        <v>724</v>
      </c>
      <c r="BF10" s="6">
        <v>0</v>
      </c>
      <c r="BG10" s="6">
        <v>767795</v>
      </c>
      <c r="BH10" s="6">
        <v>665835</v>
      </c>
      <c r="BI10" s="6">
        <v>26036</v>
      </c>
      <c r="BJ10" s="6">
        <v>51504</v>
      </c>
      <c r="BK10" s="6">
        <v>20465</v>
      </c>
      <c r="BL10" s="6">
        <v>6110</v>
      </c>
      <c r="BM10" s="6">
        <v>816</v>
      </c>
      <c r="BN10" s="6">
        <v>40533</v>
      </c>
      <c r="BO10" s="6">
        <v>16311</v>
      </c>
      <c r="BP10" s="6">
        <v>1066</v>
      </c>
      <c r="BQ10" s="6">
        <v>470</v>
      </c>
      <c r="BR10" s="6">
        <v>900</v>
      </c>
      <c r="BS10" s="6">
        <v>16645</v>
      </c>
      <c r="BT10" s="6">
        <v>757607</v>
      </c>
      <c r="BU10" s="6">
        <v>671542</v>
      </c>
      <c r="BV10" s="6">
        <v>21993</v>
      </c>
      <c r="BW10" s="6">
        <v>44810</v>
      </c>
      <c r="BX10" s="6">
        <v>15148</v>
      </c>
      <c r="BY10" s="6">
        <v>5319</v>
      </c>
      <c r="BZ10" s="6">
        <v>775</v>
      </c>
      <c r="CA10" s="6">
        <v>0</v>
      </c>
      <c r="CB10" s="6">
        <v>0</v>
      </c>
      <c r="CC10" s="6">
        <v>570889</v>
      </c>
      <c r="CD10" s="6">
        <v>515772</v>
      </c>
      <c r="CE10" s="6">
        <v>13149</v>
      </c>
      <c r="CF10" s="6">
        <v>28340</v>
      </c>
      <c r="CG10" s="6">
        <v>10519</v>
      </c>
      <c r="CH10" s="6">
        <v>3812</v>
      </c>
      <c r="CI10" s="6">
        <v>447</v>
      </c>
      <c r="CJ10" s="6">
        <v>0</v>
      </c>
      <c r="CK10" s="6">
        <v>0</v>
      </c>
      <c r="CL10" s="6">
        <v>605320</v>
      </c>
      <c r="CM10" s="6">
        <v>511324</v>
      </c>
      <c r="CN10" s="6">
        <v>21789</v>
      </c>
      <c r="CO10" s="6">
        <v>33067</v>
      </c>
      <c r="CP10" s="6">
        <v>15961</v>
      </c>
      <c r="CQ10" s="6">
        <v>1013</v>
      </c>
      <c r="CR10" s="6">
        <v>434</v>
      </c>
      <c r="CS10" s="6">
        <v>1811</v>
      </c>
      <c r="CT10" s="6">
        <v>19921</v>
      </c>
      <c r="CU10" s="6">
        <v>786630</v>
      </c>
      <c r="CV10" s="6">
        <v>646381</v>
      </c>
      <c r="CW10" s="6">
        <v>35568</v>
      </c>
      <c r="CX10" s="6">
        <v>59542</v>
      </c>
      <c r="CY10" s="6">
        <v>25926</v>
      </c>
      <c r="CZ10" s="6">
        <v>17215</v>
      </c>
      <c r="DA10" s="6">
        <v>1240</v>
      </c>
      <c r="DB10" s="6">
        <v>605320</v>
      </c>
      <c r="DC10" s="6">
        <v>511324</v>
      </c>
      <c r="DD10" s="6">
        <v>21789</v>
      </c>
      <c r="DE10" s="6">
        <v>38860</v>
      </c>
      <c r="DF10" s="6">
        <v>18687</v>
      </c>
      <c r="DG10" s="6">
        <v>12557</v>
      </c>
      <c r="DH10" s="6">
        <v>814</v>
      </c>
    </row>
    <row r="11" spans="1:112" x14ac:dyDescent="0.25">
      <c r="A11" s="6">
        <v>9</v>
      </c>
      <c r="B11" s="6">
        <v>9</v>
      </c>
      <c r="C11" s="6">
        <v>329716</v>
      </c>
      <c r="D11" s="6">
        <v>165542</v>
      </c>
      <c r="E11" s="6">
        <v>154716</v>
      </c>
      <c r="F11" s="6">
        <v>385476</v>
      </c>
      <c r="G11" s="6">
        <v>189862</v>
      </c>
      <c r="H11" s="6">
        <v>189014</v>
      </c>
      <c r="I11" s="6">
        <v>284799</v>
      </c>
      <c r="J11" s="6">
        <v>152217</v>
      </c>
      <c r="K11" s="6">
        <v>132582</v>
      </c>
      <c r="L11" s="6">
        <v>287276</v>
      </c>
      <c r="M11" s="6">
        <v>172659</v>
      </c>
      <c r="N11" s="6">
        <v>114617</v>
      </c>
      <c r="O11" s="6">
        <v>289293</v>
      </c>
      <c r="P11" s="6">
        <v>149877</v>
      </c>
      <c r="Q11" s="6">
        <v>128615</v>
      </c>
      <c r="R11" s="6">
        <v>362411</v>
      </c>
      <c r="S11" s="6">
        <v>151045</v>
      </c>
      <c r="T11" s="6">
        <v>192686</v>
      </c>
      <c r="U11" s="6">
        <v>369783</v>
      </c>
      <c r="V11" s="6">
        <v>178673</v>
      </c>
      <c r="W11" s="6">
        <v>170308</v>
      </c>
      <c r="X11" s="6">
        <v>599102</v>
      </c>
      <c r="Y11" s="6">
        <v>485282</v>
      </c>
      <c r="Z11" s="6">
        <v>30277</v>
      </c>
      <c r="AA11" s="6">
        <v>73126</v>
      </c>
      <c r="AB11" s="6">
        <v>5823</v>
      </c>
      <c r="AC11" s="6">
        <v>3991</v>
      </c>
      <c r="AD11" s="6">
        <v>195</v>
      </c>
      <c r="AE11" s="6">
        <v>68561</v>
      </c>
      <c r="AF11" s="6">
        <v>4708</v>
      </c>
      <c r="AG11" s="6">
        <v>1284</v>
      </c>
      <c r="AH11" s="6">
        <v>195</v>
      </c>
      <c r="AI11" s="6">
        <v>823</v>
      </c>
      <c r="AJ11" s="6">
        <v>0</v>
      </c>
      <c r="AK11" s="6">
        <v>783315</v>
      </c>
      <c r="AL11" s="6">
        <v>603615</v>
      </c>
      <c r="AM11" s="6">
        <v>51848</v>
      </c>
      <c r="AN11" s="6">
        <v>112013</v>
      </c>
      <c r="AO11" s="6">
        <v>14633</v>
      </c>
      <c r="AP11" s="6">
        <v>7574</v>
      </c>
      <c r="AQ11" s="6">
        <v>973</v>
      </c>
      <c r="AR11" s="6">
        <v>0</v>
      </c>
      <c r="AS11" s="6">
        <v>0</v>
      </c>
      <c r="AT11" s="6">
        <v>599718</v>
      </c>
      <c r="AU11" s="6">
        <v>486944</v>
      </c>
      <c r="AV11" s="6">
        <v>29428</v>
      </c>
      <c r="AW11" s="6">
        <v>72623</v>
      </c>
      <c r="AX11" s="6">
        <v>5936</v>
      </c>
      <c r="AY11" s="6">
        <v>4049</v>
      </c>
      <c r="AZ11" s="6">
        <v>166</v>
      </c>
      <c r="BA11" s="6">
        <v>68075</v>
      </c>
      <c r="BB11" s="6">
        <v>4878</v>
      </c>
      <c r="BC11" s="6">
        <v>1246</v>
      </c>
      <c r="BD11" s="6">
        <v>166</v>
      </c>
      <c r="BE11" s="6">
        <v>902</v>
      </c>
      <c r="BF11" s="6">
        <v>0</v>
      </c>
      <c r="BG11" s="6">
        <v>785256</v>
      </c>
      <c r="BH11" s="6">
        <v>606891</v>
      </c>
      <c r="BI11" s="6">
        <v>51112</v>
      </c>
      <c r="BJ11" s="6">
        <v>111586</v>
      </c>
      <c r="BK11" s="6">
        <v>14999</v>
      </c>
      <c r="BL11" s="6">
        <v>7523</v>
      </c>
      <c r="BM11" s="6">
        <v>908</v>
      </c>
      <c r="BN11" s="6">
        <v>93090</v>
      </c>
      <c r="BO11" s="6">
        <v>10298</v>
      </c>
      <c r="BP11" s="6">
        <v>1555</v>
      </c>
      <c r="BQ11" s="6">
        <v>154</v>
      </c>
      <c r="BR11" s="6">
        <v>1455</v>
      </c>
      <c r="BS11" s="6">
        <v>20704</v>
      </c>
      <c r="BT11" s="6">
        <v>795765</v>
      </c>
      <c r="BU11" s="6">
        <v>628630</v>
      </c>
      <c r="BV11" s="6">
        <v>44791</v>
      </c>
      <c r="BW11" s="6">
        <v>108083</v>
      </c>
      <c r="BX11" s="6">
        <v>12598</v>
      </c>
      <c r="BY11" s="6">
        <v>6955</v>
      </c>
      <c r="BZ11" s="6">
        <v>594</v>
      </c>
      <c r="CA11" s="6">
        <v>0</v>
      </c>
      <c r="CB11" s="6">
        <v>0</v>
      </c>
      <c r="CC11" s="6">
        <v>609013</v>
      </c>
      <c r="CD11" s="6">
        <v>499231</v>
      </c>
      <c r="CE11" s="6">
        <v>26646</v>
      </c>
      <c r="CF11" s="6">
        <v>71462</v>
      </c>
      <c r="CG11" s="6">
        <v>9001</v>
      </c>
      <c r="CH11" s="6">
        <v>4927</v>
      </c>
      <c r="CI11" s="6">
        <v>394</v>
      </c>
      <c r="CJ11" s="6">
        <v>0</v>
      </c>
      <c r="CK11" s="6">
        <v>0</v>
      </c>
      <c r="CL11" s="6">
        <v>616314</v>
      </c>
      <c r="CM11" s="6">
        <v>478498</v>
      </c>
      <c r="CN11" s="6">
        <v>34697</v>
      </c>
      <c r="CO11" s="6">
        <v>70196</v>
      </c>
      <c r="CP11" s="6">
        <v>8824</v>
      </c>
      <c r="CQ11" s="6">
        <v>1119</v>
      </c>
      <c r="CR11" s="6">
        <v>134</v>
      </c>
      <c r="CS11" s="6">
        <v>1838</v>
      </c>
      <c r="CT11" s="6">
        <v>21008</v>
      </c>
      <c r="CU11" s="6">
        <v>786630</v>
      </c>
      <c r="CV11" s="6">
        <v>585427</v>
      </c>
      <c r="CW11" s="6">
        <v>54569</v>
      </c>
      <c r="CX11" s="6">
        <v>116611</v>
      </c>
      <c r="CY11" s="6">
        <v>15439</v>
      </c>
      <c r="CZ11" s="6">
        <v>16504</v>
      </c>
      <c r="DA11" s="6">
        <v>686</v>
      </c>
      <c r="DB11" s="6">
        <v>616314</v>
      </c>
      <c r="DC11" s="6">
        <v>478498</v>
      </c>
      <c r="DD11" s="6">
        <v>34697</v>
      </c>
      <c r="DE11" s="6">
        <v>78968</v>
      </c>
      <c r="DF11" s="6">
        <v>11295</v>
      </c>
      <c r="DG11" s="6">
        <v>12131</v>
      </c>
      <c r="DH11" s="6">
        <v>454</v>
      </c>
    </row>
    <row r="12" spans="1:112" x14ac:dyDescent="0.25">
      <c r="A12" s="6">
        <v>10</v>
      </c>
      <c r="B12" s="6">
        <v>10</v>
      </c>
      <c r="C12" s="6">
        <v>338521</v>
      </c>
      <c r="D12" s="6">
        <v>153387</v>
      </c>
      <c r="E12" s="6">
        <v>176725</v>
      </c>
      <c r="F12" s="6">
        <v>391680</v>
      </c>
      <c r="G12" s="6">
        <v>185607</v>
      </c>
      <c r="H12" s="6">
        <v>199433</v>
      </c>
      <c r="I12" s="6">
        <v>297086</v>
      </c>
      <c r="J12" s="6">
        <v>139703</v>
      </c>
      <c r="K12" s="6">
        <v>157383</v>
      </c>
      <c r="L12" s="6">
        <v>299871</v>
      </c>
      <c r="M12" s="6">
        <v>160101</v>
      </c>
      <c r="N12" s="6">
        <v>139770</v>
      </c>
      <c r="O12" s="6">
        <v>301044</v>
      </c>
      <c r="P12" s="6">
        <v>136253</v>
      </c>
      <c r="Q12" s="6">
        <v>155539</v>
      </c>
      <c r="R12" s="6">
        <v>368694</v>
      </c>
      <c r="S12" s="6">
        <v>132851</v>
      </c>
      <c r="T12" s="6">
        <v>219761</v>
      </c>
      <c r="U12" s="6">
        <v>372931</v>
      </c>
      <c r="V12" s="6">
        <v>166367</v>
      </c>
      <c r="W12" s="6">
        <v>189170</v>
      </c>
      <c r="X12" s="6">
        <v>592705</v>
      </c>
      <c r="Y12" s="6">
        <v>463483</v>
      </c>
      <c r="Z12" s="6">
        <v>10998</v>
      </c>
      <c r="AA12" s="6">
        <v>102324</v>
      </c>
      <c r="AB12" s="6">
        <v>9891</v>
      </c>
      <c r="AC12" s="6">
        <v>4806</v>
      </c>
      <c r="AD12" s="6">
        <v>184</v>
      </c>
      <c r="AE12" s="6">
        <v>96403</v>
      </c>
      <c r="AF12" s="6">
        <v>8046</v>
      </c>
      <c r="AG12" s="6">
        <v>1069</v>
      </c>
      <c r="AH12" s="6">
        <v>184</v>
      </c>
      <c r="AI12" s="6">
        <v>1767</v>
      </c>
      <c r="AJ12" s="6">
        <v>0</v>
      </c>
      <c r="AK12" s="6">
        <v>779399</v>
      </c>
      <c r="AL12" s="6">
        <v>578792</v>
      </c>
      <c r="AM12" s="6">
        <v>23477</v>
      </c>
      <c r="AN12" s="6">
        <v>149291</v>
      </c>
      <c r="AO12" s="6">
        <v>23140</v>
      </c>
      <c r="AP12" s="6">
        <v>7959</v>
      </c>
      <c r="AQ12" s="6">
        <v>1353</v>
      </c>
      <c r="AR12" s="6">
        <v>0</v>
      </c>
      <c r="AS12" s="6">
        <v>0</v>
      </c>
      <c r="AT12" s="6">
        <v>592484</v>
      </c>
      <c r="AU12" s="6">
        <v>464754</v>
      </c>
      <c r="AV12" s="6">
        <v>10606</v>
      </c>
      <c r="AW12" s="6">
        <v>102114</v>
      </c>
      <c r="AX12" s="6">
        <v>9468</v>
      </c>
      <c r="AY12" s="6">
        <v>4600</v>
      </c>
      <c r="AZ12" s="6">
        <v>129</v>
      </c>
      <c r="BA12" s="6">
        <v>96835</v>
      </c>
      <c r="BB12" s="6">
        <v>7797</v>
      </c>
      <c r="BC12" s="6">
        <v>1016</v>
      </c>
      <c r="BD12" s="6">
        <v>129</v>
      </c>
      <c r="BE12" s="6">
        <v>1630</v>
      </c>
      <c r="BF12" s="6">
        <v>0</v>
      </c>
      <c r="BG12" s="6">
        <v>779524</v>
      </c>
      <c r="BH12" s="6">
        <v>581371</v>
      </c>
      <c r="BI12" s="6">
        <v>22266</v>
      </c>
      <c r="BJ12" s="6">
        <v>149022</v>
      </c>
      <c r="BK12" s="6">
        <v>22524</v>
      </c>
      <c r="BL12" s="6">
        <v>7656</v>
      </c>
      <c r="BM12" s="6">
        <v>1205</v>
      </c>
      <c r="BN12" s="6">
        <v>130254</v>
      </c>
      <c r="BO12" s="6">
        <v>16629</v>
      </c>
      <c r="BP12" s="6">
        <v>1455</v>
      </c>
      <c r="BQ12" s="6">
        <v>185</v>
      </c>
      <c r="BR12" s="6">
        <v>1711</v>
      </c>
      <c r="BS12" s="6">
        <v>25651</v>
      </c>
      <c r="BT12" s="6">
        <v>779960</v>
      </c>
      <c r="BU12" s="6">
        <v>592757</v>
      </c>
      <c r="BV12" s="6">
        <v>17701</v>
      </c>
      <c r="BW12" s="6">
        <v>146620</v>
      </c>
      <c r="BX12" s="6">
        <v>19113</v>
      </c>
      <c r="BY12" s="6">
        <v>7109</v>
      </c>
      <c r="BZ12" s="6">
        <v>901</v>
      </c>
      <c r="CA12" s="6">
        <v>0</v>
      </c>
      <c r="CB12" s="6">
        <v>0</v>
      </c>
      <c r="CC12" s="6">
        <v>601749</v>
      </c>
      <c r="CD12" s="6">
        <v>472003</v>
      </c>
      <c r="CE12" s="6">
        <v>11178</v>
      </c>
      <c r="CF12" s="6">
        <v>101749</v>
      </c>
      <c r="CG12" s="6">
        <v>13497</v>
      </c>
      <c r="CH12" s="6">
        <v>5099</v>
      </c>
      <c r="CI12" s="6">
        <v>544</v>
      </c>
      <c r="CJ12" s="6">
        <v>0</v>
      </c>
      <c r="CK12" s="6">
        <v>0</v>
      </c>
      <c r="CL12" s="6">
        <v>616030</v>
      </c>
      <c r="CM12" s="6">
        <v>452937</v>
      </c>
      <c r="CN12" s="6">
        <v>19284</v>
      </c>
      <c r="CO12" s="6">
        <v>100821</v>
      </c>
      <c r="CP12" s="6">
        <v>15150</v>
      </c>
      <c r="CQ12" s="6">
        <v>1217</v>
      </c>
      <c r="CR12" s="6">
        <v>292</v>
      </c>
      <c r="CS12" s="6">
        <v>2452</v>
      </c>
      <c r="CT12" s="6">
        <v>23877</v>
      </c>
      <c r="CU12" s="6">
        <v>786630</v>
      </c>
      <c r="CV12" s="6">
        <v>556561</v>
      </c>
      <c r="CW12" s="6">
        <v>29661</v>
      </c>
      <c r="CX12" s="6">
        <v>156058</v>
      </c>
      <c r="CY12" s="6">
        <v>26455</v>
      </c>
      <c r="CZ12" s="6">
        <v>17915</v>
      </c>
      <c r="DA12" s="6">
        <v>1431</v>
      </c>
      <c r="DB12" s="6">
        <v>616030</v>
      </c>
      <c r="DC12" s="6">
        <v>452937</v>
      </c>
      <c r="DD12" s="6">
        <v>19284</v>
      </c>
      <c r="DE12" s="6">
        <v>110444</v>
      </c>
      <c r="DF12" s="6">
        <v>19252</v>
      </c>
      <c r="DG12" s="6">
        <v>13324</v>
      </c>
      <c r="DH12" s="6">
        <v>950</v>
      </c>
    </row>
    <row r="13" spans="1:112" x14ac:dyDescent="0.25">
      <c r="A13" s="6">
        <v>11</v>
      </c>
      <c r="B13" s="6">
        <v>11</v>
      </c>
      <c r="C13" s="6">
        <v>320348</v>
      </c>
      <c r="D13" s="6">
        <v>243770</v>
      </c>
      <c r="E13" s="6">
        <v>70349</v>
      </c>
      <c r="F13" s="6">
        <v>362215</v>
      </c>
      <c r="G13" s="6">
        <v>276297</v>
      </c>
      <c r="H13" s="6">
        <v>82222</v>
      </c>
      <c r="I13" s="6">
        <v>281769</v>
      </c>
      <c r="J13" s="6">
        <v>223123</v>
      </c>
      <c r="K13" s="6">
        <v>58646</v>
      </c>
      <c r="L13" s="6">
        <v>284424</v>
      </c>
      <c r="M13" s="6">
        <v>231656</v>
      </c>
      <c r="N13" s="6">
        <v>52768</v>
      </c>
      <c r="O13" s="6">
        <v>285630</v>
      </c>
      <c r="P13" s="6">
        <v>217883</v>
      </c>
      <c r="Q13" s="6">
        <v>61515</v>
      </c>
      <c r="R13" s="6">
        <v>345874</v>
      </c>
      <c r="S13" s="6">
        <v>234736</v>
      </c>
      <c r="T13" s="6">
        <v>94738</v>
      </c>
      <c r="U13" s="6">
        <v>362139</v>
      </c>
      <c r="V13" s="6">
        <v>279153</v>
      </c>
      <c r="W13" s="6">
        <v>73096</v>
      </c>
      <c r="X13" s="6">
        <v>593737</v>
      </c>
      <c r="Y13" s="6">
        <v>285269</v>
      </c>
      <c r="Z13" s="6">
        <v>34830</v>
      </c>
      <c r="AA13" s="6">
        <v>257711</v>
      </c>
      <c r="AB13" s="6">
        <v>12013</v>
      </c>
      <c r="AC13" s="6">
        <v>3625</v>
      </c>
      <c r="AD13" s="6">
        <v>145</v>
      </c>
      <c r="AE13" s="6">
        <v>252000</v>
      </c>
      <c r="AF13" s="6">
        <v>10869</v>
      </c>
      <c r="AG13" s="6">
        <v>944</v>
      </c>
      <c r="AH13" s="6">
        <v>145</v>
      </c>
      <c r="AI13" s="6">
        <v>1239</v>
      </c>
      <c r="AJ13" s="6">
        <v>0</v>
      </c>
      <c r="AK13" s="6">
        <v>784873</v>
      </c>
      <c r="AL13" s="6">
        <v>341595</v>
      </c>
      <c r="AM13" s="6">
        <v>57007</v>
      </c>
      <c r="AN13" s="6">
        <v>360129</v>
      </c>
      <c r="AO13" s="6">
        <v>29238</v>
      </c>
      <c r="AP13" s="6">
        <v>9304</v>
      </c>
      <c r="AQ13" s="6">
        <v>856</v>
      </c>
      <c r="AR13" s="6">
        <v>0</v>
      </c>
      <c r="AS13" s="6">
        <v>0</v>
      </c>
      <c r="AT13" s="6">
        <v>595044</v>
      </c>
      <c r="AU13" s="6">
        <v>287203</v>
      </c>
      <c r="AV13" s="6">
        <v>33977</v>
      </c>
      <c r="AW13" s="6">
        <v>258123</v>
      </c>
      <c r="AX13" s="6">
        <v>11847</v>
      </c>
      <c r="AY13" s="6">
        <v>3774</v>
      </c>
      <c r="AZ13" s="6">
        <v>105</v>
      </c>
      <c r="BA13" s="6">
        <v>252614</v>
      </c>
      <c r="BB13" s="6">
        <v>10784</v>
      </c>
      <c r="BC13" s="6">
        <v>955</v>
      </c>
      <c r="BD13" s="6">
        <v>105</v>
      </c>
      <c r="BE13" s="6">
        <v>1217</v>
      </c>
      <c r="BF13" s="6">
        <v>0</v>
      </c>
      <c r="BG13" s="6">
        <v>789132</v>
      </c>
      <c r="BH13" s="6">
        <v>345563</v>
      </c>
      <c r="BI13" s="6">
        <v>56047</v>
      </c>
      <c r="BJ13" s="6">
        <v>361907</v>
      </c>
      <c r="BK13" s="6">
        <v>28812</v>
      </c>
      <c r="BL13" s="6">
        <v>9148</v>
      </c>
      <c r="BM13" s="6">
        <v>536</v>
      </c>
      <c r="BN13" s="6">
        <v>339868</v>
      </c>
      <c r="BO13" s="6">
        <v>23375</v>
      </c>
      <c r="BP13" s="6">
        <v>1107</v>
      </c>
      <c r="BQ13" s="6">
        <v>124</v>
      </c>
      <c r="BR13" s="6">
        <v>2477</v>
      </c>
      <c r="BS13" s="6">
        <v>20570</v>
      </c>
      <c r="BT13" s="6">
        <v>808006</v>
      </c>
      <c r="BU13" s="6">
        <v>367870</v>
      </c>
      <c r="BV13" s="6">
        <v>48427</v>
      </c>
      <c r="BW13" s="6">
        <v>371712</v>
      </c>
      <c r="BX13" s="6">
        <v>23758</v>
      </c>
      <c r="BY13" s="6">
        <v>6578</v>
      </c>
      <c r="BZ13" s="6">
        <v>818</v>
      </c>
      <c r="CA13" s="6">
        <v>0</v>
      </c>
      <c r="CB13" s="6">
        <v>0</v>
      </c>
      <c r="CC13" s="6">
        <v>618296</v>
      </c>
      <c r="CD13" s="6">
        <v>305443</v>
      </c>
      <c r="CE13" s="6">
        <v>31218</v>
      </c>
      <c r="CF13" s="6">
        <v>264556</v>
      </c>
      <c r="CG13" s="6">
        <v>18062</v>
      </c>
      <c r="CH13" s="6">
        <v>4698</v>
      </c>
      <c r="CI13" s="6">
        <v>573</v>
      </c>
      <c r="CJ13" s="6">
        <v>0</v>
      </c>
      <c r="CK13" s="6">
        <v>0</v>
      </c>
      <c r="CL13" s="6">
        <v>621046</v>
      </c>
      <c r="CM13" s="6">
        <v>280403</v>
      </c>
      <c r="CN13" s="6">
        <v>43219</v>
      </c>
      <c r="CO13" s="6">
        <v>252776</v>
      </c>
      <c r="CP13" s="6">
        <v>22074</v>
      </c>
      <c r="CQ13" s="6">
        <v>1054</v>
      </c>
      <c r="CR13" s="6">
        <v>124</v>
      </c>
      <c r="CS13" s="6">
        <v>2947</v>
      </c>
      <c r="CT13" s="6">
        <v>18449</v>
      </c>
      <c r="CU13" s="6">
        <v>786630</v>
      </c>
      <c r="CV13" s="6">
        <v>327198</v>
      </c>
      <c r="CW13" s="6">
        <v>62631</v>
      </c>
      <c r="CX13" s="6">
        <v>361227</v>
      </c>
      <c r="CY13" s="6">
        <v>33032</v>
      </c>
      <c r="CZ13" s="6">
        <v>12335</v>
      </c>
      <c r="DA13" s="6">
        <v>1093</v>
      </c>
      <c r="DB13" s="6">
        <v>621046</v>
      </c>
      <c r="DC13" s="6">
        <v>280403</v>
      </c>
      <c r="DD13" s="6">
        <v>43219</v>
      </c>
      <c r="DE13" s="6">
        <v>268058</v>
      </c>
      <c r="DF13" s="6">
        <v>25367</v>
      </c>
      <c r="DG13" s="6">
        <v>9189</v>
      </c>
      <c r="DH13" s="6">
        <v>781</v>
      </c>
    </row>
    <row r="14" spans="1:112" x14ac:dyDescent="0.25">
      <c r="A14" s="6">
        <v>12</v>
      </c>
      <c r="B14" s="6">
        <v>12</v>
      </c>
      <c r="C14" s="6">
        <v>314783</v>
      </c>
      <c r="D14" s="6">
        <v>97463</v>
      </c>
      <c r="E14" s="6">
        <v>208950</v>
      </c>
      <c r="F14" s="6">
        <v>380606</v>
      </c>
      <c r="G14" s="6">
        <v>111113</v>
      </c>
      <c r="H14" s="6">
        <v>263521</v>
      </c>
      <c r="I14" s="6">
        <v>271574</v>
      </c>
      <c r="J14" s="6">
        <v>90160</v>
      </c>
      <c r="K14" s="6">
        <v>181414</v>
      </c>
      <c r="L14" s="6">
        <v>274892</v>
      </c>
      <c r="M14" s="6">
        <v>109604</v>
      </c>
      <c r="N14" s="6">
        <v>165288</v>
      </c>
      <c r="O14" s="6">
        <v>275905</v>
      </c>
      <c r="P14" s="6">
        <v>90349</v>
      </c>
      <c r="Q14" s="6">
        <v>176709</v>
      </c>
      <c r="R14" s="6">
        <v>340905</v>
      </c>
      <c r="S14" s="6">
        <v>86950</v>
      </c>
      <c r="T14" s="6">
        <v>235961</v>
      </c>
      <c r="U14" s="6">
        <v>344567</v>
      </c>
      <c r="V14" s="6">
        <v>99309</v>
      </c>
      <c r="W14" s="6">
        <v>229087</v>
      </c>
      <c r="X14" s="6">
        <v>590772</v>
      </c>
      <c r="Y14" s="6">
        <v>552720</v>
      </c>
      <c r="Z14" s="6">
        <v>7541</v>
      </c>
      <c r="AA14" s="6">
        <v>21668</v>
      </c>
      <c r="AB14" s="6">
        <v>3944</v>
      </c>
      <c r="AC14" s="6">
        <v>4469</v>
      </c>
      <c r="AD14" s="6">
        <v>95</v>
      </c>
      <c r="AE14" s="6">
        <v>18039</v>
      </c>
      <c r="AF14" s="6">
        <v>2882</v>
      </c>
      <c r="AG14" s="6">
        <v>865</v>
      </c>
      <c r="AH14" s="6">
        <v>95</v>
      </c>
      <c r="AI14" s="6">
        <v>901</v>
      </c>
      <c r="AJ14" s="6">
        <v>0</v>
      </c>
      <c r="AK14" s="6">
        <v>776971</v>
      </c>
      <c r="AL14" s="6">
        <v>715107</v>
      </c>
      <c r="AM14" s="6">
        <v>14041</v>
      </c>
      <c r="AN14" s="6">
        <v>35205</v>
      </c>
      <c r="AO14" s="6">
        <v>8064</v>
      </c>
      <c r="AP14" s="6">
        <v>7341</v>
      </c>
      <c r="AQ14" s="6">
        <v>513</v>
      </c>
      <c r="AR14" s="6">
        <v>0</v>
      </c>
      <c r="AS14" s="6">
        <v>0</v>
      </c>
      <c r="AT14" s="6">
        <v>587640</v>
      </c>
      <c r="AU14" s="6">
        <v>551304</v>
      </c>
      <c r="AV14" s="6">
        <v>7101</v>
      </c>
      <c r="AW14" s="6">
        <v>20203</v>
      </c>
      <c r="AX14" s="6">
        <v>3585</v>
      </c>
      <c r="AY14" s="6">
        <v>5188</v>
      </c>
      <c r="AZ14" s="6">
        <v>55</v>
      </c>
      <c r="BA14" s="6">
        <v>16750</v>
      </c>
      <c r="BB14" s="6">
        <v>2685</v>
      </c>
      <c r="BC14" s="6">
        <v>844</v>
      </c>
      <c r="BD14" s="6">
        <v>55</v>
      </c>
      <c r="BE14" s="6">
        <v>712</v>
      </c>
      <c r="BF14" s="6">
        <v>0</v>
      </c>
      <c r="BG14" s="6">
        <v>774603</v>
      </c>
      <c r="BH14" s="6">
        <v>714549</v>
      </c>
      <c r="BI14" s="6">
        <v>13661</v>
      </c>
      <c r="BJ14" s="6">
        <v>33099</v>
      </c>
      <c r="BK14" s="6">
        <v>7491</v>
      </c>
      <c r="BL14" s="6">
        <v>8429</v>
      </c>
      <c r="BM14" s="6">
        <v>390</v>
      </c>
      <c r="BN14" s="6">
        <v>21794</v>
      </c>
      <c r="BO14" s="6">
        <v>4885</v>
      </c>
      <c r="BP14" s="6">
        <v>1020</v>
      </c>
      <c r="BQ14" s="6">
        <v>58</v>
      </c>
      <c r="BR14" s="6">
        <v>994</v>
      </c>
      <c r="BS14" s="6">
        <v>17643</v>
      </c>
      <c r="BT14" s="6">
        <v>768768</v>
      </c>
      <c r="BU14" s="6">
        <v>717870</v>
      </c>
      <c r="BV14" s="6">
        <v>10416</v>
      </c>
      <c r="BW14" s="6">
        <v>29898</v>
      </c>
      <c r="BX14" s="6">
        <v>5541</v>
      </c>
      <c r="BY14" s="6">
        <v>5840</v>
      </c>
      <c r="BZ14" s="6">
        <v>770</v>
      </c>
      <c r="CA14" s="6">
        <v>0</v>
      </c>
      <c r="CB14" s="6">
        <v>0</v>
      </c>
      <c r="CC14" s="6">
        <v>579240</v>
      </c>
      <c r="CD14" s="6">
        <v>546109</v>
      </c>
      <c r="CE14" s="6">
        <v>6299</v>
      </c>
      <c r="CF14" s="6">
        <v>19356</v>
      </c>
      <c r="CG14" s="6">
        <v>3629</v>
      </c>
      <c r="CH14" s="6">
        <v>4190</v>
      </c>
      <c r="CI14" s="6">
        <v>482</v>
      </c>
      <c r="CJ14" s="6">
        <v>0</v>
      </c>
      <c r="CK14" s="6">
        <v>0</v>
      </c>
      <c r="CL14" s="6">
        <v>604019</v>
      </c>
      <c r="CM14" s="6">
        <v>547565</v>
      </c>
      <c r="CN14" s="6">
        <v>10543</v>
      </c>
      <c r="CO14" s="6">
        <v>18695</v>
      </c>
      <c r="CP14" s="6">
        <v>5855</v>
      </c>
      <c r="CQ14" s="6">
        <v>1081</v>
      </c>
      <c r="CR14" s="6">
        <v>186</v>
      </c>
      <c r="CS14" s="6">
        <v>1536</v>
      </c>
      <c r="CT14" s="6">
        <v>18558</v>
      </c>
      <c r="CU14" s="6">
        <v>786630</v>
      </c>
      <c r="CV14" s="6">
        <v>702399</v>
      </c>
      <c r="CW14" s="6">
        <v>17372</v>
      </c>
      <c r="CX14" s="6">
        <v>35654</v>
      </c>
      <c r="CY14" s="6">
        <v>10796</v>
      </c>
      <c r="CZ14" s="6">
        <v>17505</v>
      </c>
      <c r="DA14" s="6">
        <v>807</v>
      </c>
      <c r="DB14" s="6">
        <v>604019</v>
      </c>
      <c r="DC14" s="6">
        <v>547565</v>
      </c>
      <c r="DD14" s="6">
        <v>10543</v>
      </c>
      <c r="DE14" s="6">
        <v>23119</v>
      </c>
      <c r="DF14" s="6">
        <v>7348</v>
      </c>
      <c r="DG14" s="6">
        <v>12648</v>
      </c>
      <c r="DH14" s="6">
        <v>551</v>
      </c>
    </row>
    <row r="15" spans="1:112" x14ac:dyDescent="0.25">
      <c r="A15" s="6">
        <v>13</v>
      </c>
      <c r="B15" s="6">
        <v>13</v>
      </c>
      <c r="C15" s="6">
        <v>346518</v>
      </c>
      <c r="D15" s="6">
        <v>174280</v>
      </c>
      <c r="E15" s="6">
        <v>163653</v>
      </c>
      <c r="F15" s="6">
        <v>412169</v>
      </c>
      <c r="G15" s="6">
        <v>206823</v>
      </c>
      <c r="H15" s="6">
        <v>199657</v>
      </c>
      <c r="I15" s="6">
        <v>304089</v>
      </c>
      <c r="J15" s="6">
        <v>163179</v>
      </c>
      <c r="K15" s="6">
        <v>140910</v>
      </c>
      <c r="L15" s="6">
        <v>310212</v>
      </c>
      <c r="M15" s="6">
        <v>179004</v>
      </c>
      <c r="N15" s="6">
        <v>131208</v>
      </c>
      <c r="O15" s="6">
        <v>309658</v>
      </c>
      <c r="P15" s="6">
        <v>160972</v>
      </c>
      <c r="Q15" s="6">
        <v>139142</v>
      </c>
      <c r="R15" s="6">
        <v>366479</v>
      </c>
      <c r="S15" s="6">
        <v>152643</v>
      </c>
      <c r="T15" s="6">
        <v>193224</v>
      </c>
      <c r="U15" s="6">
        <v>376818</v>
      </c>
      <c r="V15" s="6">
        <v>182978</v>
      </c>
      <c r="W15" s="6">
        <v>177551</v>
      </c>
      <c r="X15" s="6">
        <v>606633</v>
      </c>
      <c r="Y15" s="6">
        <v>516119</v>
      </c>
      <c r="Z15" s="6">
        <v>8373</v>
      </c>
      <c r="AA15" s="6">
        <v>68357</v>
      </c>
      <c r="AB15" s="6">
        <v>9679</v>
      </c>
      <c r="AC15" s="6">
        <v>3578</v>
      </c>
      <c r="AD15" s="6">
        <v>58</v>
      </c>
      <c r="AE15" s="6">
        <v>63936</v>
      </c>
      <c r="AF15" s="6">
        <v>8246</v>
      </c>
      <c r="AG15" s="6">
        <v>1112</v>
      </c>
      <c r="AH15" s="6">
        <v>58</v>
      </c>
      <c r="AI15" s="6">
        <v>865</v>
      </c>
      <c r="AJ15" s="6">
        <v>0</v>
      </c>
      <c r="AK15" s="6">
        <v>786720</v>
      </c>
      <c r="AL15" s="6">
        <v>640383</v>
      </c>
      <c r="AM15" s="6">
        <v>15769</v>
      </c>
      <c r="AN15" s="6">
        <v>100961</v>
      </c>
      <c r="AO15" s="6">
        <v>26503</v>
      </c>
      <c r="AP15" s="6">
        <v>5537</v>
      </c>
      <c r="AQ15" s="6">
        <v>597</v>
      </c>
      <c r="AR15" s="6">
        <v>0</v>
      </c>
      <c r="AS15" s="6">
        <v>0</v>
      </c>
      <c r="AT15" s="6">
        <v>606280</v>
      </c>
      <c r="AU15" s="6">
        <v>517059</v>
      </c>
      <c r="AV15" s="6">
        <v>8345</v>
      </c>
      <c r="AW15" s="6">
        <v>67778</v>
      </c>
      <c r="AX15" s="6">
        <v>9193</v>
      </c>
      <c r="AY15" s="6">
        <v>3524</v>
      </c>
      <c r="AZ15" s="6">
        <v>52</v>
      </c>
      <c r="BA15" s="6">
        <v>63591</v>
      </c>
      <c r="BB15" s="6">
        <v>7848</v>
      </c>
      <c r="BC15" s="6">
        <v>1293</v>
      </c>
      <c r="BD15" s="6">
        <v>52</v>
      </c>
      <c r="BE15" s="6">
        <v>689</v>
      </c>
      <c r="BF15" s="6">
        <v>0</v>
      </c>
      <c r="BG15" s="6">
        <v>787773</v>
      </c>
      <c r="BH15" s="6">
        <v>643519</v>
      </c>
      <c r="BI15" s="6">
        <v>15142</v>
      </c>
      <c r="BJ15" s="6">
        <v>99949</v>
      </c>
      <c r="BK15" s="6">
        <v>25718</v>
      </c>
      <c r="BL15" s="6">
        <v>5293</v>
      </c>
      <c r="BM15" s="6">
        <v>451</v>
      </c>
      <c r="BN15" s="6">
        <v>85980</v>
      </c>
      <c r="BO15" s="6">
        <v>21482</v>
      </c>
      <c r="BP15" s="6">
        <v>1563</v>
      </c>
      <c r="BQ15" s="6">
        <v>77</v>
      </c>
      <c r="BR15" s="6">
        <v>832</v>
      </c>
      <c r="BS15" s="6">
        <v>19180</v>
      </c>
      <c r="BT15" s="6">
        <v>786294</v>
      </c>
      <c r="BU15" s="6">
        <v>656821</v>
      </c>
      <c r="BV15" s="6">
        <v>11799</v>
      </c>
      <c r="BW15" s="6">
        <v>96391</v>
      </c>
      <c r="BX15" s="6">
        <v>17942</v>
      </c>
      <c r="BY15" s="6">
        <v>5673</v>
      </c>
      <c r="BZ15" s="6">
        <v>547</v>
      </c>
      <c r="CA15" s="6">
        <v>0</v>
      </c>
      <c r="CB15" s="6">
        <v>0</v>
      </c>
      <c r="CC15" s="6">
        <v>608223</v>
      </c>
      <c r="CD15" s="6">
        <v>520460</v>
      </c>
      <c r="CE15" s="6">
        <v>7448</v>
      </c>
      <c r="CF15" s="6">
        <v>64944</v>
      </c>
      <c r="CG15" s="6">
        <v>12612</v>
      </c>
      <c r="CH15" s="6">
        <v>4087</v>
      </c>
      <c r="CI15" s="6">
        <v>330</v>
      </c>
      <c r="CJ15" s="6">
        <v>0</v>
      </c>
      <c r="CK15" s="6">
        <v>0</v>
      </c>
      <c r="CL15" s="6">
        <v>626584</v>
      </c>
      <c r="CM15" s="6">
        <v>504214</v>
      </c>
      <c r="CN15" s="6">
        <v>12060</v>
      </c>
      <c r="CO15" s="6">
        <v>65735</v>
      </c>
      <c r="CP15" s="6">
        <v>19685</v>
      </c>
      <c r="CQ15" s="6">
        <v>896</v>
      </c>
      <c r="CR15" s="6">
        <v>149</v>
      </c>
      <c r="CS15" s="6">
        <v>1830</v>
      </c>
      <c r="CT15" s="6">
        <v>22015</v>
      </c>
      <c r="CU15" s="6">
        <v>786630</v>
      </c>
      <c r="CV15" s="6">
        <v>612874</v>
      </c>
      <c r="CW15" s="6">
        <v>18406</v>
      </c>
      <c r="CX15" s="6">
        <v>104282</v>
      </c>
      <c r="CY15" s="6">
        <v>31967</v>
      </c>
      <c r="CZ15" s="6">
        <v>15288</v>
      </c>
      <c r="DA15" s="6">
        <v>806</v>
      </c>
      <c r="DB15" s="6">
        <v>626584</v>
      </c>
      <c r="DC15" s="6">
        <v>504214</v>
      </c>
      <c r="DD15" s="6">
        <v>12060</v>
      </c>
      <c r="DE15" s="6">
        <v>72940</v>
      </c>
      <c r="DF15" s="6">
        <v>22587</v>
      </c>
      <c r="DG15" s="6">
        <v>11374</v>
      </c>
      <c r="DH15" s="6">
        <v>527</v>
      </c>
    </row>
    <row r="16" spans="1:112" x14ac:dyDescent="0.25">
      <c r="A16" s="6">
        <v>14</v>
      </c>
      <c r="B16" s="6">
        <v>14</v>
      </c>
      <c r="C16" s="6">
        <v>343066</v>
      </c>
      <c r="D16" s="6">
        <v>157833</v>
      </c>
      <c r="E16" s="6">
        <v>176888</v>
      </c>
      <c r="F16" s="6">
        <v>407649</v>
      </c>
      <c r="G16" s="6">
        <v>178071</v>
      </c>
      <c r="H16" s="6">
        <v>224277</v>
      </c>
      <c r="I16" s="6">
        <v>297657</v>
      </c>
      <c r="J16" s="6">
        <v>145793</v>
      </c>
      <c r="K16" s="6">
        <v>151864</v>
      </c>
      <c r="L16" s="6">
        <v>301656</v>
      </c>
      <c r="M16" s="6">
        <v>167618</v>
      </c>
      <c r="N16" s="6">
        <v>134038</v>
      </c>
      <c r="O16" s="6">
        <v>302485</v>
      </c>
      <c r="P16" s="6">
        <v>146368</v>
      </c>
      <c r="Q16" s="6">
        <v>147080</v>
      </c>
      <c r="R16" s="6">
        <v>370054</v>
      </c>
      <c r="S16" s="6">
        <v>144280</v>
      </c>
      <c r="T16" s="6">
        <v>205768</v>
      </c>
      <c r="U16" s="6">
        <v>379297</v>
      </c>
      <c r="V16" s="6">
        <v>165692</v>
      </c>
      <c r="W16" s="6">
        <v>198065</v>
      </c>
      <c r="X16" s="6">
        <v>614203</v>
      </c>
      <c r="Y16" s="6">
        <v>536845</v>
      </c>
      <c r="Z16" s="6">
        <v>17800</v>
      </c>
      <c r="AA16" s="6">
        <v>50761</v>
      </c>
      <c r="AB16" s="6">
        <v>4740</v>
      </c>
      <c r="AC16" s="6">
        <v>3416</v>
      </c>
      <c r="AD16" s="6">
        <v>45</v>
      </c>
      <c r="AE16" s="6">
        <v>47445</v>
      </c>
      <c r="AF16" s="6">
        <v>3617</v>
      </c>
      <c r="AG16" s="6">
        <v>838</v>
      </c>
      <c r="AH16" s="6">
        <v>45</v>
      </c>
      <c r="AI16" s="6">
        <v>916</v>
      </c>
      <c r="AJ16" s="6">
        <v>0</v>
      </c>
      <c r="AK16" s="6">
        <v>784327</v>
      </c>
      <c r="AL16" s="6">
        <v>664601</v>
      </c>
      <c r="AM16" s="6">
        <v>32077</v>
      </c>
      <c r="AN16" s="6">
        <v>78496</v>
      </c>
      <c r="AO16" s="6">
        <v>10017</v>
      </c>
      <c r="AP16" s="6">
        <v>5313</v>
      </c>
      <c r="AQ16" s="6">
        <v>913</v>
      </c>
      <c r="AR16" s="6">
        <v>0</v>
      </c>
      <c r="AS16" s="6">
        <v>0</v>
      </c>
      <c r="AT16" s="6">
        <v>614474</v>
      </c>
      <c r="AU16" s="6">
        <v>538672</v>
      </c>
      <c r="AV16" s="6">
        <v>16949</v>
      </c>
      <c r="AW16" s="6">
        <v>50326</v>
      </c>
      <c r="AX16" s="6">
        <v>4630</v>
      </c>
      <c r="AY16" s="6">
        <v>3197</v>
      </c>
      <c r="AZ16" s="6">
        <v>28</v>
      </c>
      <c r="BA16" s="6">
        <v>47134</v>
      </c>
      <c r="BB16" s="6">
        <v>3616</v>
      </c>
      <c r="BC16" s="6">
        <v>972</v>
      </c>
      <c r="BD16" s="6">
        <v>28</v>
      </c>
      <c r="BE16" s="6">
        <v>812</v>
      </c>
      <c r="BF16" s="6">
        <v>0</v>
      </c>
      <c r="BG16" s="6">
        <v>787347</v>
      </c>
      <c r="BH16" s="6">
        <v>668731</v>
      </c>
      <c r="BI16" s="6">
        <v>31485</v>
      </c>
      <c r="BJ16" s="6">
        <v>77883</v>
      </c>
      <c r="BK16" s="6">
        <v>9735</v>
      </c>
      <c r="BL16" s="6">
        <v>5326</v>
      </c>
      <c r="BM16" s="6">
        <v>760</v>
      </c>
      <c r="BN16" s="6">
        <v>63065</v>
      </c>
      <c r="BO16" s="6">
        <v>6330</v>
      </c>
      <c r="BP16" s="6">
        <v>1234</v>
      </c>
      <c r="BQ16" s="6">
        <v>86</v>
      </c>
      <c r="BR16" s="6">
        <v>553</v>
      </c>
      <c r="BS16" s="6">
        <v>15863</v>
      </c>
      <c r="BT16" s="6">
        <v>806757</v>
      </c>
      <c r="BU16" s="6">
        <v>697136</v>
      </c>
      <c r="BV16" s="6">
        <v>25387</v>
      </c>
      <c r="BW16" s="6">
        <v>74380</v>
      </c>
      <c r="BX16" s="6">
        <v>7954</v>
      </c>
      <c r="BY16" s="6">
        <v>5388</v>
      </c>
      <c r="BZ16" s="6">
        <v>546</v>
      </c>
      <c r="CA16" s="6">
        <v>0</v>
      </c>
      <c r="CB16" s="6">
        <v>0</v>
      </c>
      <c r="CC16" s="6">
        <v>626356</v>
      </c>
      <c r="CD16" s="6">
        <v>553329</v>
      </c>
      <c r="CE16" s="6">
        <v>15567</v>
      </c>
      <c r="CF16" s="6">
        <v>49854</v>
      </c>
      <c r="CG16" s="6">
        <v>5545</v>
      </c>
      <c r="CH16" s="6">
        <v>3763</v>
      </c>
      <c r="CI16" s="6">
        <v>331</v>
      </c>
      <c r="CJ16" s="6">
        <v>0</v>
      </c>
      <c r="CK16" s="6">
        <v>0</v>
      </c>
      <c r="CL16" s="6">
        <v>628594</v>
      </c>
      <c r="CM16" s="6">
        <v>530093</v>
      </c>
      <c r="CN16" s="6">
        <v>21740</v>
      </c>
      <c r="CO16" s="6">
        <v>49161</v>
      </c>
      <c r="CP16" s="6">
        <v>5436</v>
      </c>
      <c r="CQ16" s="6">
        <v>825</v>
      </c>
      <c r="CR16" s="6">
        <v>121</v>
      </c>
      <c r="CS16" s="6">
        <v>1394</v>
      </c>
      <c r="CT16" s="6">
        <v>19824</v>
      </c>
      <c r="CU16" s="6">
        <v>786630</v>
      </c>
      <c r="CV16" s="6">
        <v>644333</v>
      </c>
      <c r="CW16" s="6">
        <v>34426</v>
      </c>
      <c r="CX16" s="6">
        <v>80077</v>
      </c>
      <c r="CY16" s="6">
        <v>10368</v>
      </c>
      <c r="CZ16" s="6">
        <v>15139</v>
      </c>
      <c r="DA16" s="6">
        <v>748</v>
      </c>
      <c r="DB16" s="6">
        <v>628594</v>
      </c>
      <c r="DC16" s="6">
        <v>530093</v>
      </c>
      <c r="DD16" s="6">
        <v>21740</v>
      </c>
      <c r="DE16" s="6">
        <v>55569</v>
      </c>
      <c r="DF16" s="6">
        <v>7386</v>
      </c>
      <c r="DG16" s="6">
        <v>10902</v>
      </c>
      <c r="DH16" s="6">
        <v>520</v>
      </c>
    </row>
    <row r="17" spans="1:112" x14ac:dyDescent="0.25">
      <c r="A17" s="6">
        <v>15</v>
      </c>
      <c r="B17" s="6">
        <v>15</v>
      </c>
      <c r="C17" s="6">
        <v>366351</v>
      </c>
      <c r="D17" s="6">
        <v>187822</v>
      </c>
      <c r="E17" s="6">
        <v>170711</v>
      </c>
      <c r="F17" s="6">
        <v>437566</v>
      </c>
      <c r="G17" s="6">
        <v>246672</v>
      </c>
      <c r="H17" s="6">
        <v>184165</v>
      </c>
      <c r="I17" s="6">
        <v>334945</v>
      </c>
      <c r="J17" s="6">
        <v>169972</v>
      </c>
      <c r="K17" s="6">
        <v>164973</v>
      </c>
      <c r="L17" s="6">
        <v>336513</v>
      </c>
      <c r="M17" s="6">
        <v>196173</v>
      </c>
      <c r="N17" s="6">
        <v>140340</v>
      </c>
      <c r="O17" s="6">
        <v>339305</v>
      </c>
      <c r="P17" s="6">
        <v>178549</v>
      </c>
      <c r="Q17" s="6">
        <v>153565</v>
      </c>
      <c r="R17" s="6">
        <v>373514</v>
      </c>
      <c r="S17" s="6">
        <v>147077</v>
      </c>
      <c r="T17" s="6">
        <v>213452</v>
      </c>
      <c r="U17" s="6">
        <v>376258</v>
      </c>
      <c r="V17" s="6">
        <v>189122</v>
      </c>
      <c r="W17" s="6">
        <v>167973</v>
      </c>
      <c r="X17" s="6">
        <v>529007</v>
      </c>
      <c r="Y17" s="6">
        <v>434303</v>
      </c>
      <c r="Z17" s="6">
        <v>13564</v>
      </c>
      <c r="AA17" s="6">
        <v>52735</v>
      </c>
      <c r="AB17" s="6">
        <v>24393</v>
      </c>
      <c r="AC17" s="6">
        <v>2576</v>
      </c>
      <c r="AD17" s="6">
        <v>73</v>
      </c>
      <c r="AE17" s="6">
        <v>49109</v>
      </c>
      <c r="AF17" s="6">
        <v>21642</v>
      </c>
      <c r="AG17" s="6">
        <v>755</v>
      </c>
      <c r="AH17" s="6">
        <v>73</v>
      </c>
      <c r="AI17" s="6">
        <v>1619</v>
      </c>
      <c r="AJ17" s="6">
        <v>0</v>
      </c>
      <c r="AK17" s="6">
        <v>755131</v>
      </c>
      <c r="AL17" s="6">
        <v>565538</v>
      </c>
      <c r="AM17" s="6">
        <v>29767</v>
      </c>
      <c r="AN17" s="6">
        <v>91673</v>
      </c>
      <c r="AO17" s="6">
        <v>65978</v>
      </c>
      <c r="AP17" s="6">
        <v>5186</v>
      </c>
      <c r="AQ17" s="6">
        <v>1222</v>
      </c>
      <c r="AR17" s="6">
        <v>0</v>
      </c>
      <c r="AS17" s="6">
        <v>0</v>
      </c>
      <c r="AT17" s="6">
        <v>518554</v>
      </c>
      <c r="AU17" s="6">
        <v>429028</v>
      </c>
      <c r="AV17" s="6">
        <v>13236</v>
      </c>
      <c r="AW17" s="6">
        <v>50096</v>
      </c>
      <c r="AX17" s="6">
        <v>22307</v>
      </c>
      <c r="AY17" s="6">
        <v>2584</v>
      </c>
      <c r="AZ17" s="6">
        <v>45</v>
      </c>
      <c r="BA17" s="6">
        <v>46354</v>
      </c>
      <c r="BB17" s="6">
        <v>19827</v>
      </c>
      <c r="BC17" s="6">
        <v>617</v>
      </c>
      <c r="BD17" s="6">
        <v>45</v>
      </c>
      <c r="BE17" s="6">
        <v>1494</v>
      </c>
      <c r="BF17" s="6">
        <v>0</v>
      </c>
      <c r="BG17" s="6">
        <v>740423</v>
      </c>
      <c r="BH17" s="6">
        <v>559732</v>
      </c>
      <c r="BI17" s="6">
        <v>29622</v>
      </c>
      <c r="BJ17" s="6">
        <v>87987</v>
      </c>
      <c r="BK17" s="6">
        <v>61051</v>
      </c>
      <c r="BL17" s="6">
        <v>4893</v>
      </c>
      <c r="BM17" s="6">
        <v>1110</v>
      </c>
      <c r="BN17" s="6">
        <v>74832</v>
      </c>
      <c r="BO17" s="6">
        <v>52972</v>
      </c>
      <c r="BP17" s="6">
        <v>826</v>
      </c>
      <c r="BQ17" s="6">
        <v>124</v>
      </c>
      <c r="BR17" s="6">
        <v>1468</v>
      </c>
      <c r="BS17" s="6">
        <v>20842</v>
      </c>
      <c r="BT17" s="6">
        <v>656155</v>
      </c>
      <c r="BU17" s="6">
        <v>525005</v>
      </c>
      <c r="BV17" s="6">
        <v>22358</v>
      </c>
      <c r="BW17" s="6">
        <v>65895</v>
      </c>
      <c r="BX17" s="6">
        <v>40895</v>
      </c>
      <c r="BY17" s="6">
        <v>4287</v>
      </c>
      <c r="BZ17" s="6">
        <v>654</v>
      </c>
      <c r="CA17" s="6">
        <v>0</v>
      </c>
      <c r="CB17" s="6">
        <v>0</v>
      </c>
      <c r="CC17" s="6">
        <v>486969</v>
      </c>
      <c r="CD17" s="6">
        <v>400613</v>
      </c>
      <c r="CE17" s="6">
        <v>13999</v>
      </c>
      <c r="CF17" s="6">
        <v>42587</v>
      </c>
      <c r="CG17" s="6">
        <v>27971</v>
      </c>
      <c r="CH17" s="6">
        <v>2865</v>
      </c>
      <c r="CI17" s="6">
        <v>397</v>
      </c>
      <c r="CJ17" s="6">
        <v>0</v>
      </c>
      <c r="CK17" s="6">
        <v>0</v>
      </c>
      <c r="CL17" s="6">
        <v>594332</v>
      </c>
      <c r="CM17" s="6">
        <v>440790</v>
      </c>
      <c r="CN17" s="6">
        <v>23513</v>
      </c>
      <c r="CO17" s="6">
        <v>57242</v>
      </c>
      <c r="CP17" s="6">
        <v>49691</v>
      </c>
      <c r="CQ17" s="6">
        <v>696</v>
      </c>
      <c r="CR17" s="6">
        <v>154</v>
      </c>
      <c r="CS17" s="6">
        <v>2377</v>
      </c>
      <c r="CT17" s="6">
        <v>19869</v>
      </c>
      <c r="CU17" s="6">
        <v>786630</v>
      </c>
      <c r="CV17" s="6">
        <v>560370</v>
      </c>
      <c r="CW17" s="6">
        <v>36749</v>
      </c>
      <c r="CX17" s="6">
        <v>97175</v>
      </c>
      <c r="CY17" s="6">
        <v>78205</v>
      </c>
      <c r="CZ17" s="6">
        <v>12918</v>
      </c>
      <c r="DA17" s="6">
        <v>970</v>
      </c>
      <c r="DB17" s="6">
        <v>594332</v>
      </c>
      <c r="DC17" s="6">
        <v>440790</v>
      </c>
      <c r="DD17" s="6">
        <v>23513</v>
      </c>
      <c r="DE17" s="6">
        <v>64708</v>
      </c>
      <c r="DF17" s="6">
        <v>54550</v>
      </c>
      <c r="DG17" s="6">
        <v>9101</v>
      </c>
      <c r="DH17" s="6">
        <v>645</v>
      </c>
    </row>
    <row r="21" spans="1:112" x14ac:dyDescent="0.25">
      <c r="B21" t="s">
        <v>109</v>
      </c>
      <c r="C21" t="s">
        <v>110</v>
      </c>
      <c r="D21" t="s">
        <v>111</v>
      </c>
      <c r="E21" t="s">
        <v>104</v>
      </c>
      <c r="F21" t="s">
        <v>105</v>
      </c>
      <c r="G21" t="s">
        <v>112</v>
      </c>
      <c r="H21" t="s">
        <v>113</v>
      </c>
      <c r="I21" t="s">
        <v>108</v>
      </c>
      <c r="K21" t="s">
        <v>124</v>
      </c>
      <c r="L21" t="s">
        <v>125</v>
      </c>
    </row>
    <row r="22" spans="1:112" x14ac:dyDescent="0.25">
      <c r="A22">
        <v>1</v>
      </c>
      <c r="B22">
        <f>F3+U3</f>
        <v>792480</v>
      </c>
      <c r="C22">
        <f t="shared" ref="C22:D22" si="0">G3+V3</f>
        <v>441152</v>
      </c>
      <c r="D22">
        <f t="shared" si="0"/>
        <v>328084</v>
      </c>
      <c r="E22" s="3">
        <f>C22/B22</f>
        <v>0.55667272360185749</v>
      </c>
      <c r="F22" s="3">
        <f>D22/B22</f>
        <v>0.41399656773672522</v>
      </c>
      <c r="G22" s="1">
        <f>C22/SUM($C22:$D22)</f>
        <v>0.5734937002428383</v>
      </c>
      <c r="H22" s="1">
        <f>D22/SUM($C22:$D22)</f>
        <v>0.42650629975716164</v>
      </c>
      <c r="I22" s="2" t="str">
        <f t="shared" ref="I22:I36" si="1">IF(S$23-G22&lt;0,CONCATENATE("D+",ROUND((S$23-G22)*-100,2)),IF(S$23-G22&gt;0,CONCATENATE("R+",ROUND((S$23-G22)*100,2)),IF(S$23-G22=0,"EVEN")))</f>
        <v>D+5.6</v>
      </c>
      <c r="J22" t="str">
        <f>IF(ROUND(S$23-G22,2)&lt;0,CONCATENATE("D+",ROUND((S$23-G22)*-100,0)),IF(ROUND(S$23-G22,2)&gt;0,CONCATENATE("R+",ROUND((S$23-G22)*100,0)),IF(ROUND(S$23-G22,2)=0,"EVEN")))</f>
        <v>D+6</v>
      </c>
      <c r="K22">
        <f>Sheet2!I3+Sheet3!I3+Sheet4!I3+Sheet5!I3+Sheet6!I3+Sheet7!I3</f>
        <v>5</v>
      </c>
      <c r="L22" s="6">
        <f>Sheet2!J3+Sheet3!J3+Sheet4!J3+Sheet5!J3+Sheet6!J3+Sheet7!J3</f>
        <v>1</v>
      </c>
      <c r="M22" t="str">
        <f>IF(OR(K22=6,K22=0),"one party","")</f>
        <v/>
      </c>
      <c r="N22" s="6" t="str">
        <f>IF(AND(M22="one party",K22=6),"D","")</f>
        <v/>
      </c>
      <c r="O22" s="6" t="str">
        <f>IF(AND(M22="one party",L22=6),"R","")</f>
        <v/>
      </c>
      <c r="S22" t="s">
        <v>106</v>
      </c>
      <c r="T22" t="s">
        <v>107</v>
      </c>
    </row>
    <row r="23" spans="1:112" x14ac:dyDescent="0.25">
      <c r="A23">
        <v>2</v>
      </c>
      <c r="B23">
        <f t="shared" ref="B23:B36" si="2">F4+U4</f>
        <v>767020</v>
      </c>
      <c r="C23">
        <f t="shared" ref="C23:C36" si="3">G4+V4</f>
        <v>228307</v>
      </c>
      <c r="D23">
        <f t="shared" ref="D23:D36" si="4">H4+W4</f>
        <v>516917</v>
      </c>
      <c r="E23" s="3">
        <f t="shared" ref="E23:E36" si="5">C23/B23</f>
        <v>0.29765455920314987</v>
      </c>
      <c r="F23" s="1">
        <f t="shared" ref="F23:F36" si="6">D23/B23</f>
        <v>0.67392897186514045</v>
      </c>
      <c r="G23" s="1">
        <f t="shared" ref="G23:G36" si="7">C23/SUM($C23:$D23)</f>
        <v>0.30636023531179885</v>
      </c>
      <c r="H23" s="1">
        <f t="shared" ref="H23:H36" si="8">D23/SUM($C23:$D23)</f>
        <v>0.6936397646882011</v>
      </c>
      <c r="I23" s="2" t="str">
        <f t="shared" si="1"/>
        <v>R+21.11</v>
      </c>
      <c r="J23" t="str">
        <f t="shared" ref="J23:J36" si="9">IF(ROUND(S$23-G23,2)&lt;0,CONCATENATE("D+",ROUND((S$23-G23)*-100,0)),IF(ROUND(S$23-G23,2)&gt;0,CONCATENATE("R+",ROUND((S$23-G23)*100,0)),IF(ROUND(S$23-G23,2)=0,"EVEN")))</f>
        <v>R+21</v>
      </c>
      <c r="K23" s="6">
        <f>Sheet2!I4+Sheet3!I4+Sheet4!I4+Sheet5!I4+Sheet6!I4+Sheet7!I4</f>
        <v>0</v>
      </c>
      <c r="L23" s="6">
        <f>Sheet2!J4+Sheet3!J4+Sheet4!J4+Sheet5!J4+Sheet6!J4+Sheet7!J4</f>
        <v>6</v>
      </c>
      <c r="M23" s="6" t="str">
        <f t="shared" ref="M23:M36" si="10">IF(OR(K23=6,K23=0),"one party","")</f>
        <v>one party</v>
      </c>
      <c r="N23" s="6" t="str">
        <f t="shared" ref="N23:N36" si="11">IF(AND(M23="one party",K23=6),"D","")</f>
        <v/>
      </c>
      <c r="O23" s="6" t="str">
        <f>IF(AND(M23="one party",L23=6),"R","")</f>
        <v>R</v>
      </c>
      <c r="S23">
        <v>0.51744748287003584</v>
      </c>
      <c r="T23">
        <v>0.48255251712996416</v>
      </c>
    </row>
    <row r="24" spans="1:112" x14ac:dyDescent="0.25">
      <c r="A24">
        <v>3</v>
      </c>
      <c r="B24">
        <f t="shared" si="2"/>
        <v>659197</v>
      </c>
      <c r="C24">
        <f t="shared" si="3"/>
        <v>434028</v>
      </c>
      <c r="D24">
        <f t="shared" si="4"/>
        <v>205346</v>
      </c>
      <c r="E24" s="3">
        <f t="shared" si="5"/>
        <v>0.65841925858279093</v>
      </c>
      <c r="F24" s="1">
        <f t="shared" si="6"/>
        <v>0.31150930601929316</v>
      </c>
      <c r="G24" s="1">
        <f t="shared" si="7"/>
        <v>0.67883273326722704</v>
      </c>
      <c r="H24" s="1">
        <f t="shared" si="8"/>
        <v>0.32116726673277302</v>
      </c>
      <c r="I24" s="2" t="str">
        <f t="shared" si="1"/>
        <v>D+16.14</v>
      </c>
      <c r="J24" t="str">
        <f t="shared" si="9"/>
        <v>D+16</v>
      </c>
      <c r="K24" s="6">
        <f>Sheet2!I5+Sheet3!I5+Sheet4!I5+Sheet5!I5+Sheet6!I5+Sheet7!I5</f>
        <v>6</v>
      </c>
      <c r="L24" s="6">
        <f>Sheet2!J5+Sheet3!J5+Sheet4!J5+Sheet5!J5+Sheet6!J5+Sheet7!J5</f>
        <v>0</v>
      </c>
      <c r="M24" s="6" t="str">
        <f t="shared" si="10"/>
        <v>one party</v>
      </c>
      <c r="N24" s="6" t="str">
        <f t="shared" si="11"/>
        <v>D</v>
      </c>
      <c r="O24" s="6" t="str">
        <f t="shared" ref="O24:O36" si="12">IF(AND(M24="one party",L24=6),"R","")</f>
        <v/>
      </c>
    </row>
    <row r="25" spans="1:112" x14ac:dyDescent="0.25">
      <c r="A25">
        <v>4</v>
      </c>
      <c r="B25">
        <f t="shared" si="2"/>
        <v>796341</v>
      </c>
      <c r="C25">
        <f t="shared" si="3"/>
        <v>399433</v>
      </c>
      <c r="D25">
        <f t="shared" si="4"/>
        <v>375122</v>
      </c>
      <c r="E25" s="1">
        <f t="shared" si="5"/>
        <v>0.50158537611400145</v>
      </c>
      <c r="F25" s="1">
        <f t="shared" si="6"/>
        <v>0.47105699693975317</v>
      </c>
      <c r="G25" s="1">
        <f t="shared" si="7"/>
        <v>0.51569352725113127</v>
      </c>
      <c r="H25" s="1">
        <f t="shared" si="8"/>
        <v>0.48430647274886873</v>
      </c>
      <c r="I25" s="2" t="str">
        <f t="shared" si="1"/>
        <v>R+0.18</v>
      </c>
      <c r="J25" t="str">
        <f t="shared" si="9"/>
        <v>EVEN</v>
      </c>
      <c r="K25" s="6">
        <f>Sheet2!I6+Sheet3!I6+Sheet4!I6+Sheet5!I6+Sheet6!I6+Sheet7!I6</f>
        <v>5</v>
      </c>
      <c r="L25" s="6">
        <f>Sheet2!J6+Sheet3!J6+Sheet4!J6+Sheet5!J6+Sheet6!J6+Sheet7!J6</f>
        <v>1</v>
      </c>
      <c r="M25" s="6" t="str">
        <f t="shared" si="10"/>
        <v/>
      </c>
      <c r="N25" s="6" t="str">
        <f t="shared" si="11"/>
        <v/>
      </c>
      <c r="O25" s="6" t="str">
        <f t="shared" si="12"/>
        <v/>
      </c>
    </row>
    <row r="26" spans="1:112" x14ac:dyDescent="0.25">
      <c r="A26">
        <v>5</v>
      </c>
      <c r="B26">
        <f t="shared" si="2"/>
        <v>765464</v>
      </c>
      <c r="C26">
        <f t="shared" si="3"/>
        <v>189041</v>
      </c>
      <c r="D26">
        <f t="shared" si="4"/>
        <v>551458</v>
      </c>
      <c r="E26" s="3">
        <f t="shared" si="5"/>
        <v>0.24696262658988535</v>
      </c>
      <c r="F26" s="1">
        <f t="shared" si="6"/>
        <v>0.72042316816989438</v>
      </c>
      <c r="G26" s="1">
        <f t="shared" si="7"/>
        <v>0.25528866345531864</v>
      </c>
      <c r="H26" s="1">
        <f t="shared" si="8"/>
        <v>0.74471133654468136</v>
      </c>
      <c r="I26" s="2" t="str">
        <f t="shared" si="1"/>
        <v>R+26.22</v>
      </c>
      <c r="J26" t="str">
        <f t="shared" si="9"/>
        <v>R+26</v>
      </c>
      <c r="K26" s="6">
        <f>Sheet2!I7+Sheet3!I7+Sheet4!I7+Sheet5!I7+Sheet6!I7+Sheet7!I7</f>
        <v>0</v>
      </c>
      <c r="L26" s="6">
        <f>Sheet2!J7+Sheet3!J7+Sheet4!J7+Sheet5!J7+Sheet6!J7+Sheet7!J7</f>
        <v>6</v>
      </c>
      <c r="M26" s="6" t="str">
        <f t="shared" si="10"/>
        <v>one party</v>
      </c>
      <c r="N26" s="6" t="str">
        <f t="shared" si="11"/>
        <v/>
      </c>
      <c r="O26" s="6" t="str">
        <f t="shared" si="12"/>
        <v>R</v>
      </c>
    </row>
    <row r="27" spans="1:112" x14ac:dyDescent="0.25">
      <c r="A27">
        <v>6</v>
      </c>
      <c r="B27">
        <f t="shared" si="2"/>
        <v>723367</v>
      </c>
      <c r="C27">
        <f t="shared" si="3"/>
        <v>210801</v>
      </c>
      <c r="D27">
        <f t="shared" si="4"/>
        <v>493529</v>
      </c>
      <c r="E27" s="1">
        <f t="shared" si="5"/>
        <v>0.29141639029704147</v>
      </c>
      <c r="F27" s="5">
        <f t="shared" si="6"/>
        <v>0.68226640142555572</v>
      </c>
      <c r="G27" s="1">
        <f t="shared" si="7"/>
        <v>0.29929294506836285</v>
      </c>
      <c r="H27" s="1">
        <f t="shared" si="8"/>
        <v>0.70070705493163721</v>
      </c>
      <c r="I27" s="2" t="str">
        <f t="shared" si="1"/>
        <v>R+21.82</v>
      </c>
      <c r="J27" t="str">
        <f t="shared" si="9"/>
        <v>R+22</v>
      </c>
      <c r="K27" s="6">
        <f>Sheet2!I8+Sheet3!I8+Sheet4!I8+Sheet5!I8+Sheet6!I8+Sheet7!I8</f>
        <v>0</v>
      </c>
      <c r="L27" s="6">
        <f>Sheet2!J8+Sheet3!J8+Sheet4!J8+Sheet5!J8+Sheet6!J8+Sheet7!J8</f>
        <v>6</v>
      </c>
      <c r="M27" s="6" t="str">
        <f t="shared" si="10"/>
        <v>one party</v>
      </c>
      <c r="N27" s="6" t="str">
        <f t="shared" si="11"/>
        <v/>
      </c>
      <c r="O27" s="6" t="str">
        <f t="shared" si="12"/>
        <v>R</v>
      </c>
    </row>
    <row r="28" spans="1:112" x14ac:dyDescent="0.25">
      <c r="A28">
        <v>7</v>
      </c>
      <c r="B28">
        <f t="shared" si="2"/>
        <v>777828</v>
      </c>
      <c r="C28">
        <f t="shared" si="3"/>
        <v>276741</v>
      </c>
      <c r="D28">
        <f t="shared" si="4"/>
        <v>478250</v>
      </c>
      <c r="E28" s="1">
        <f t="shared" si="5"/>
        <v>0.35578688347552417</v>
      </c>
      <c r="F28" s="1">
        <f t="shared" si="6"/>
        <v>0.61485315519626449</v>
      </c>
      <c r="G28" s="1">
        <f t="shared" si="7"/>
        <v>0.36654874031610973</v>
      </c>
      <c r="H28" s="1">
        <f t="shared" si="8"/>
        <v>0.63345125968389027</v>
      </c>
      <c r="I28" s="2" t="str">
        <f t="shared" si="1"/>
        <v>R+15.09</v>
      </c>
      <c r="J28" t="str">
        <f t="shared" si="9"/>
        <v>R+15</v>
      </c>
      <c r="K28" s="6">
        <f>Sheet2!I9+Sheet3!I9+Sheet4!I9+Sheet5!I9+Sheet6!I9+Sheet7!I9</f>
        <v>0</v>
      </c>
      <c r="L28" s="6">
        <f>Sheet2!J9+Sheet3!J9+Sheet4!J9+Sheet5!J9+Sheet6!J9+Sheet7!J9</f>
        <v>6</v>
      </c>
      <c r="M28" s="6" t="str">
        <f t="shared" si="10"/>
        <v>one party</v>
      </c>
      <c r="N28" s="6" t="str">
        <f t="shared" si="11"/>
        <v/>
      </c>
      <c r="O28" s="6" t="str">
        <f t="shared" si="12"/>
        <v>R</v>
      </c>
    </row>
    <row r="29" spans="1:112" x14ac:dyDescent="0.25">
      <c r="A29">
        <v>8</v>
      </c>
      <c r="B29">
        <f t="shared" si="2"/>
        <v>759702</v>
      </c>
      <c r="C29">
        <f t="shared" si="3"/>
        <v>238087</v>
      </c>
      <c r="D29">
        <f t="shared" si="4"/>
        <v>499594</v>
      </c>
      <c r="E29" s="1">
        <f t="shared" si="5"/>
        <v>0.31339525234894733</v>
      </c>
      <c r="F29" s="1">
        <f>D29/B29</f>
        <v>0.65761838194449929</v>
      </c>
      <c r="G29" s="1">
        <f t="shared" si="7"/>
        <v>0.32275061984787462</v>
      </c>
      <c r="H29" s="1">
        <f t="shared" si="8"/>
        <v>0.67724938015212532</v>
      </c>
      <c r="I29" s="2" t="str">
        <f t="shared" si="1"/>
        <v>R+19.47</v>
      </c>
      <c r="J29" t="str">
        <f t="shared" si="9"/>
        <v>R+19</v>
      </c>
      <c r="K29" s="6">
        <f>Sheet2!I10+Sheet3!I10+Sheet4!I10+Sheet5!I10+Sheet6!I10+Sheet7!I10</f>
        <v>0</v>
      </c>
      <c r="L29" s="6">
        <f>Sheet2!J10+Sheet3!J10+Sheet4!J10+Sheet5!J10+Sheet6!J10+Sheet7!J10</f>
        <v>6</v>
      </c>
      <c r="M29" s="6" t="str">
        <f t="shared" si="10"/>
        <v>one party</v>
      </c>
      <c r="N29" s="6" t="str">
        <f t="shared" si="11"/>
        <v/>
      </c>
      <c r="O29" s="6" t="str">
        <f t="shared" si="12"/>
        <v>R</v>
      </c>
    </row>
    <row r="30" spans="1:112" x14ac:dyDescent="0.25">
      <c r="A30">
        <v>9</v>
      </c>
      <c r="B30">
        <f t="shared" si="2"/>
        <v>755259</v>
      </c>
      <c r="C30">
        <f t="shared" si="3"/>
        <v>368535</v>
      </c>
      <c r="D30">
        <f t="shared" si="4"/>
        <v>359322</v>
      </c>
      <c r="E30" s="4">
        <f t="shared" si="5"/>
        <v>0.48795843545062023</v>
      </c>
      <c r="F30" s="3">
        <f t="shared" si="6"/>
        <v>0.47575997108276763</v>
      </c>
      <c r="G30" s="1">
        <f t="shared" si="7"/>
        <v>0.50632885305767483</v>
      </c>
      <c r="H30" s="1">
        <f t="shared" si="8"/>
        <v>0.49367114694232522</v>
      </c>
      <c r="I30" s="2" t="str">
        <f t="shared" si="1"/>
        <v>R+1.11</v>
      </c>
      <c r="J30" t="str">
        <f t="shared" si="9"/>
        <v>R+1</v>
      </c>
      <c r="K30" s="6">
        <f>Sheet2!I11+Sheet3!I11+Sheet4!I11+Sheet5!I11+Sheet6!I11+Sheet7!I11</f>
        <v>5</v>
      </c>
      <c r="L30" s="6">
        <f>Sheet2!J11+Sheet3!J11+Sheet4!J11+Sheet5!J11+Sheet6!J11+Sheet7!J11</f>
        <v>1</v>
      </c>
      <c r="M30" s="6" t="str">
        <f t="shared" si="10"/>
        <v/>
      </c>
      <c r="N30" s="6" t="str">
        <f t="shared" si="11"/>
        <v/>
      </c>
      <c r="O30" s="6" t="str">
        <f t="shared" si="12"/>
        <v/>
      </c>
    </row>
    <row r="31" spans="1:112" x14ac:dyDescent="0.25">
      <c r="A31">
        <v>10</v>
      </c>
      <c r="B31">
        <f t="shared" si="2"/>
        <v>764611</v>
      </c>
      <c r="C31">
        <f t="shared" si="3"/>
        <v>351974</v>
      </c>
      <c r="D31">
        <f t="shared" si="4"/>
        <v>388603</v>
      </c>
      <c r="E31" s="1">
        <f t="shared" si="5"/>
        <v>0.46033080873803806</v>
      </c>
      <c r="F31" s="1">
        <f t="shared" si="6"/>
        <v>0.50823621423181198</v>
      </c>
      <c r="G31" s="1">
        <f t="shared" si="7"/>
        <v>0.47526995842430969</v>
      </c>
      <c r="H31" s="1">
        <f t="shared" si="8"/>
        <v>0.52473004157569025</v>
      </c>
      <c r="I31" s="2" t="str">
        <f t="shared" si="1"/>
        <v>R+4.22</v>
      </c>
      <c r="J31" t="str">
        <f t="shared" si="9"/>
        <v>R+4</v>
      </c>
      <c r="K31" s="6">
        <f>Sheet2!I12+Sheet3!I12+Sheet4!I12+Sheet5!I12+Sheet6!I12+Sheet7!I12</f>
        <v>1</v>
      </c>
      <c r="L31" s="6">
        <f>Sheet2!J12+Sheet3!J12+Sheet4!J12+Sheet5!J12+Sheet6!J12+Sheet7!J12</f>
        <v>5</v>
      </c>
      <c r="M31" s="6" t="str">
        <f t="shared" si="10"/>
        <v/>
      </c>
      <c r="N31" s="6" t="str">
        <f t="shared" si="11"/>
        <v/>
      </c>
      <c r="O31" s="6" t="str">
        <f t="shared" si="12"/>
        <v/>
      </c>
    </row>
    <row r="32" spans="1:112" x14ac:dyDescent="0.25">
      <c r="A32">
        <v>11</v>
      </c>
      <c r="B32">
        <f t="shared" si="2"/>
        <v>724354</v>
      </c>
      <c r="C32">
        <f t="shared" si="3"/>
        <v>555450</v>
      </c>
      <c r="D32">
        <f t="shared" si="4"/>
        <v>155318</v>
      </c>
      <c r="E32" s="1">
        <f t="shared" si="5"/>
        <v>0.76682119516148184</v>
      </c>
      <c r="F32" s="1">
        <f t="shared" si="6"/>
        <v>0.2144227822307877</v>
      </c>
      <c r="G32" s="1">
        <f t="shared" si="7"/>
        <v>0.78147862593701456</v>
      </c>
      <c r="H32" s="1">
        <f t="shared" si="8"/>
        <v>0.21852137406298539</v>
      </c>
      <c r="I32" s="2" t="str">
        <f t="shared" si="1"/>
        <v>D+26.4</v>
      </c>
      <c r="J32" t="str">
        <f t="shared" si="9"/>
        <v>D+26</v>
      </c>
      <c r="K32" s="6">
        <f>Sheet2!I13+Sheet3!I13+Sheet4!I13+Sheet5!I13+Sheet6!I13+Sheet7!I13</f>
        <v>6</v>
      </c>
      <c r="L32" s="6">
        <f>Sheet2!J13+Sheet3!J13+Sheet4!J13+Sheet5!J13+Sheet6!J13+Sheet7!J13</f>
        <v>0</v>
      </c>
      <c r="M32" s="6" t="str">
        <f t="shared" si="10"/>
        <v>one party</v>
      </c>
      <c r="N32" s="6" t="str">
        <f t="shared" si="11"/>
        <v>D</v>
      </c>
      <c r="O32" s="6" t="str">
        <f t="shared" si="12"/>
        <v/>
      </c>
    </row>
    <row r="33" spans="1:15" x14ac:dyDescent="0.25">
      <c r="A33">
        <v>12</v>
      </c>
      <c r="B33">
        <f t="shared" si="2"/>
        <v>725173</v>
      </c>
      <c r="C33">
        <f t="shared" si="3"/>
        <v>210422</v>
      </c>
      <c r="D33">
        <f t="shared" si="4"/>
        <v>492608</v>
      </c>
      <c r="E33" s="1">
        <f t="shared" si="5"/>
        <v>0.29016800129072651</v>
      </c>
      <c r="F33" s="1">
        <f t="shared" si="6"/>
        <v>0.67929721597467085</v>
      </c>
      <c r="G33" s="1">
        <f t="shared" si="7"/>
        <v>0.29930728418417424</v>
      </c>
      <c r="H33" s="1">
        <f t="shared" si="8"/>
        <v>0.70069271581582582</v>
      </c>
      <c r="I33" s="2" t="str">
        <f t="shared" si="1"/>
        <v>R+21.81</v>
      </c>
      <c r="J33" t="str">
        <f t="shared" si="9"/>
        <v>R+22</v>
      </c>
      <c r="K33" s="6">
        <f>Sheet2!I14+Sheet3!I14+Sheet4!I14+Sheet5!I14+Sheet6!I14+Sheet7!I14</f>
        <v>0</v>
      </c>
      <c r="L33" s="6">
        <f>Sheet2!J14+Sheet3!J14+Sheet4!J14+Sheet5!J14+Sheet6!J14+Sheet7!J14</f>
        <v>6</v>
      </c>
      <c r="M33" s="6" t="str">
        <f t="shared" si="10"/>
        <v>one party</v>
      </c>
      <c r="N33" s="6" t="str">
        <f t="shared" si="11"/>
        <v/>
      </c>
      <c r="O33" s="6" t="str">
        <f t="shared" si="12"/>
        <v>R</v>
      </c>
    </row>
    <row r="34" spans="1:15" x14ac:dyDescent="0.25">
      <c r="A34">
        <v>13</v>
      </c>
      <c r="B34">
        <f t="shared" si="2"/>
        <v>788987</v>
      </c>
      <c r="C34">
        <f t="shared" si="3"/>
        <v>389801</v>
      </c>
      <c r="D34">
        <f t="shared" si="4"/>
        <v>377208</v>
      </c>
      <c r="E34" s="4">
        <f t="shared" si="5"/>
        <v>0.49405250023130926</v>
      </c>
      <c r="F34" s="3">
        <f t="shared" si="6"/>
        <v>0.47809152749031353</v>
      </c>
      <c r="G34" s="1">
        <f t="shared" si="7"/>
        <v>0.5082091605183251</v>
      </c>
      <c r="H34" s="1">
        <f t="shared" si="8"/>
        <v>0.4917908394816749</v>
      </c>
      <c r="I34" s="2" t="str">
        <f t="shared" si="1"/>
        <v>R+0.92</v>
      </c>
      <c r="J34" t="str">
        <f t="shared" si="9"/>
        <v>R+1</v>
      </c>
      <c r="K34" s="6">
        <f>Sheet2!I15+Sheet3!I15+Sheet4!I15+Sheet5!I15+Sheet6!I15+Sheet7!I15</f>
        <v>5</v>
      </c>
      <c r="L34" s="6">
        <f>Sheet2!J15+Sheet3!J15+Sheet4!J15+Sheet5!J15+Sheet6!J15+Sheet7!J15</f>
        <v>1</v>
      </c>
      <c r="M34" s="6" t="str">
        <f t="shared" si="10"/>
        <v/>
      </c>
      <c r="N34" s="6" t="str">
        <f t="shared" si="11"/>
        <v/>
      </c>
      <c r="O34" s="6" t="str">
        <f t="shared" si="12"/>
        <v/>
      </c>
    </row>
    <row r="35" spans="1:15" x14ac:dyDescent="0.25">
      <c r="A35">
        <v>14</v>
      </c>
      <c r="B35">
        <f t="shared" si="2"/>
        <v>786946</v>
      </c>
      <c r="C35">
        <f t="shared" si="3"/>
        <v>343763</v>
      </c>
      <c r="D35">
        <f t="shared" si="4"/>
        <v>422342</v>
      </c>
      <c r="E35" s="1">
        <f t="shared" si="5"/>
        <v>0.43683175211513875</v>
      </c>
      <c r="F35" s="1">
        <f t="shared" si="6"/>
        <v>0.5366848551234773</v>
      </c>
      <c r="G35" s="1">
        <f t="shared" si="7"/>
        <v>0.44871525443640231</v>
      </c>
      <c r="H35" s="1">
        <f t="shared" si="8"/>
        <v>0.55128474556359763</v>
      </c>
      <c r="I35" s="2" t="str">
        <f t="shared" si="1"/>
        <v>R+6.87</v>
      </c>
      <c r="J35" t="str">
        <f t="shared" si="9"/>
        <v>R+7</v>
      </c>
      <c r="K35" s="6">
        <f>Sheet2!I16+Sheet3!I16+Sheet4!I16+Sheet5!I16+Sheet6!I16+Sheet7!I16</f>
        <v>1</v>
      </c>
      <c r="L35" s="6">
        <f>Sheet2!J16+Sheet3!J16+Sheet4!J16+Sheet5!J16+Sheet6!J16+Sheet7!J16</f>
        <v>5</v>
      </c>
      <c r="M35" s="6" t="str">
        <f t="shared" si="10"/>
        <v/>
      </c>
      <c r="N35" s="6" t="str">
        <f t="shared" si="11"/>
        <v/>
      </c>
      <c r="O35" s="6" t="str">
        <f t="shared" si="12"/>
        <v/>
      </c>
    </row>
    <row r="36" spans="1:15" x14ac:dyDescent="0.25">
      <c r="A36">
        <v>15</v>
      </c>
      <c r="B36">
        <f t="shared" si="2"/>
        <v>813824</v>
      </c>
      <c r="C36">
        <f t="shared" si="3"/>
        <v>435794</v>
      </c>
      <c r="D36">
        <f t="shared" si="4"/>
        <v>352138</v>
      </c>
      <c r="E36" s="1">
        <f t="shared" si="5"/>
        <v>0.53548924583202262</v>
      </c>
      <c r="F36" s="1">
        <f t="shared" si="6"/>
        <v>0.43269552139037432</v>
      </c>
      <c r="G36" s="1">
        <f t="shared" si="7"/>
        <v>0.55308579928217161</v>
      </c>
      <c r="H36" s="1">
        <f t="shared" si="8"/>
        <v>0.44691420071782845</v>
      </c>
      <c r="I36" s="2" t="str">
        <f t="shared" si="1"/>
        <v>D+3.56</v>
      </c>
      <c r="J36" t="str">
        <f t="shared" si="9"/>
        <v>D+4</v>
      </c>
      <c r="K36" s="6">
        <f>Sheet2!I17+Sheet3!I17+Sheet4!I17+Sheet5!I17+Sheet6!I17+Sheet7!I17</f>
        <v>5</v>
      </c>
      <c r="L36" s="6">
        <f>Sheet2!J17+Sheet3!J17+Sheet4!J17+Sheet5!J17+Sheet6!J17+Sheet7!J17</f>
        <v>1</v>
      </c>
      <c r="M36" s="6" t="str">
        <f t="shared" si="10"/>
        <v/>
      </c>
      <c r="N36" s="6" t="str">
        <f t="shared" si="11"/>
        <v/>
      </c>
      <c r="O36" s="6" t="str">
        <f t="shared" si="12"/>
        <v/>
      </c>
    </row>
    <row r="37" spans="1:15" x14ac:dyDescent="0.25">
      <c r="K37">
        <f>SUM(K22:K36)</f>
        <v>39</v>
      </c>
      <c r="L37" s="6">
        <f>SUM(L22:L36)</f>
        <v>51</v>
      </c>
      <c r="M37">
        <f>COUNTIF(M22:M36,"one party")</f>
        <v>8</v>
      </c>
      <c r="N37" s="6">
        <f>COUNTIF(N22:N36,"D")</f>
        <v>2</v>
      </c>
      <c r="O37" s="6">
        <f>COUNTIF(O22:O36,"R")</f>
        <v>6</v>
      </c>
    </row>
    <row r="38" spans="1:15" x14ac:dyDescent="0.25">
      <c r="K38" s="1">
        <f>K37/SUM($K37:$L37)</f>
        <v>0.43333333333333335</v>
      </c>
      <c r="L38" s="1">
        <f>L37/SUM($K37:$L37)</f>
        <v>0.56666666666666665</v>
      </c>
    </row>
  </sheetData>
  <conditionalFormatting sqref="E22:E36 G22:G36">
    <cfRule type="cellIs" dxfId="27" priority="2" operator="greaterThan">
      <formula>0.5</formula>
    </cfRule>
  </conditionalFormatting>
  <conditionalFormatting sqref="F22:F36 H22:H36">
    <cfRule type="cellIs" dxfId="26" priority="1" operator="greaterThan">
      <formula>0.5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21"/>
  <sheetViews>
    <sheetView workbookViewId="0">
      <selection activeCell="D28" sqref="D28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104</v>
      </c>
      <c r="G1" t="s">
        <v>105</v>
      </c>
      <c r="H1" t="s">
        <v>114</v>
      </c>
      <c r="I1" s="6" t="s">
        <v>124</v>
      </c>
      <c r="J1" s="6" t="s">
        <v>125</v>
      </c>
    </row>
    <row r="2" spans="1:12" x14ac:dyDescent="0.25">
      <c r="A2">
        <v>0</v>
      </c>
      <c r="B2" t="s">
        <v>103</v>
      </c>
      <c r="C2">
        <f>'district-data (4)'!C2</f>
        <v>0</v>
      </c>
      <c r="D2">
        <f>'district-data (4)'!D2</f>
        <v>0</v>
      </c>
      <c r="E2">
        <f>'district-data (4)'!E2</f>
        <v>0</v>
      </c>
      <c r="I2" s="6"/>
      <c r="J2" s="6"/>
    </row>
    <row r="3" spans="1:12" x14ac:dyDescent="0.25">
      <c r="A3">
        <v>1</v>
      </c>
      <c r="B3">
        <v>1</v>
      </c>
      <c r="C3">
        <f>'district-data (4)'!C3</f>
        <v>355222</v>
      </c>
      <c r="D3">
        <f>'district-data (4)'!D3</f>
        <v>191440</v>
      </c>
      <c r="E3">
        <f>'district-data (4)'!E3</f>
        <v>155884</v>
      </c>
      <c r="F3" s="1">
        <f>D3/C3</f>
        <v>0.53893058425435358</v>
      </c>
      <c r="G3" s="3">
        <f>E3/C3</f>
        <v>0.43883543249010476</v>
      </c>
      <c r="H3" s="2">
        <f>F3-G3</f>
        <v>0.10009515176424882</v>
      </c>
      <c r="I3" s="6">
        <f>IF(H3&gt;0,1,0)</f>
        <v>1</v>
      </c>
      <c r="J3" s="6">
        <f>IF(H3&lt;0,1,0)</f>
        <v>0</v>
      </c>
      <c r="K3" t="str">
        <f>IF(ABS(H3)&lt;0.08,"comp","")</f>
        <v/>
      </c>
    </row>
    <row r="4" spans="1:12" x14ac:dyDescent="0.25">
      <c r="A4">
        <v>2</v>
      </c>
      <c r="B4">
        <v>2</v>
      </c>
      <c r="C4">
        <f>'district-data (4)'!C4</f>
        <v>333009</v>
      </c>
      <c r="D4">
        <f>'district-data (4)'!D4</f>
        <v>99092</v>
      </c>
      <c r="E4">
        <f>'district-data (4)'!E4</f>
        <v>226028</v>
      </c>
      <c r="F4" s="3">
        <f t="shared" ref="F4:F17" si="0">D4/C4</f>
        <v>0.29756553126191787</v>
      </c>
      <c r="G4" s="1">
        <f t="shared" ref="G4:G17" si="1">E4/C4</f>
        <v>0.67874441831902443</v>
      </c>
      <c r="H4" s="2">
        <f t="shared" ref="H4:H17" si="2">F4-G4</f>
        <v>-0.38117888705710656</v>
      </c>
      <c r="I4" s="6">
        <f t="shared" ref="I4:I17" si="3">IF(H4&gt;0,1,0)</f>
        <v>0</v>
      </c>
      <c r="J4" s="6">
        <f t="shared" ref="J4:J17" si="4">IF(H4&lt;0,1,0)</f>
        <v>1</v>
      </c>
      <c r="K4" s="6" t="str">
        <f t="shared" ref="K4:K17" si="5">IF(ABS(H4)&lt;0.08,"comp","")</f>
        <v/>
      </c>
      <c r="L4" s="6"/>
    </row>
    <row r="5" spans="1:12" x14ac:dyDescent="0.25">
      <c r="A5">
        <v>3</v>
      </c>
      <c r="B5">
        <v>3</v>
      </c>
      <c r="C5">
        <f>'district-data (4)'!C5</f>
        <v>289799</v>
      </c>
      <c r="D5">
        <f>'district-data (4)'!D5</f>
        <v>190837</v>
      </c>
      <c r="E5">
        <f>'district-data (4)'!E5</f>
        <v>92016</v>
      </c>
      <c r="F5" s="1">
        <f t="shared" si="0"/>
        <v>0.65851503973443659</v>
      </c>
      <c r="G5" s="1">
        <f t="shared" si="1"/>
        <v>0.31751662359083366</v>
      </c>
      <c r="H5" s="2">
        <f t="shared" si="2"/>
        <v>0.34099841614360293</v>
      </c>
      <c r="I5" s="6">
        <f t="shared" si="3"/>
        <v>1</v>
      </c>
      <c r="J5" s="6">
        <f t="shared" si="4"/>
        <v>0</v>
      </c>
      <c r="K5" s="6" t="str">
        <f t="shared" si="5"/>
        <v/>
      </c>
      <c r="L5" s="6"/>
    </row>
    <row r="6" spans="1:12" x14ac:dyDescent="0.25">
      <c r="A6">
        <v>4</v>
      </c>
      <c r="B6">
        <v>4</v>
      </c>
      <c r="C6">
        <f>'district-data (4)'!C6</f>
        <v>348590</v>
      </c>
      <c r="D6">
        <f>'district-data (4)'!D6</f>
        <v>177295</v>
      </c>
      <c r="E6">
        <f>'district-data (4)'!E6</f>
        <v>162936</v>
      </c>
      <c r="F6" s="1">
        <f t="shared" si="0"/>
        <v>0.50860609885538888</v>
      </c>
      <c r="G6" s="1">
        <f t="shared" si="1"/>
        <v>0.46741444103387936</v>
      </c>
      <c r="H6" s="2">
        <f t="shared" si="2"/>
        <v>4.119165782150952E-2</v>
      </c>
      <c r="I6" s="6">
        <f t="shared" si="3"/>
        <v>1</v>
      </c>
      <c r="J6" s="6">
        <f t="shared" si="4"/>
        <v>0</v>
      </c>
      <c r="K6" s="6" t="str">
        <f t="shared" si="5"/>
        <v>comp</v>
      </c>
      <c r="L6" s="6"/>
    </row>
    <row r="7" spans="1:12" x14ac:dyDescent="0.25">
      <c r="A7">
        <v>5</v>
      </c>
      <c r="B7">
        <v>5</v>
      </c>
      <c r="C7">
        <f>'district-data (4)'!C7</f>
        <v>331956</v>
      </c>
      <c r="D7">
        <f>'district-data (4)'!D7</f>
        <v>87396</v>
      </c>
      <c r="E7">
        <f>'district-data (4)'!E7</f>
        <v>234962</v>
      </c>
      <c r="F7" s="1">
        <f t="shared" si="0"/>
        <v>0.26327585583631563</v>
      </c>
      <c r="G7" s="1">
        <f t="shared" si="1"/>
        <v>0.70781067370374384</v>
      </c>
      <c r="H7" s="2">
        <f t="shared" si="2"/>
        <v>-0.44453481786742821</v>
      </c>
      <c r="I7" s="6">
        <f t="shared" si="3"/>
        <v>0</v>
      </c>
      <c r="J7" s="6">
        <f t="shared" si="4"/>
        <v>1</v>
      </c>
      <c r="K7" s="6" t="str">
        <f t="shared" si="5"/>
        <v/>
      </c>
      <c r="L7" s="6"/>
    </row>
    <row r="8" spans="1:12" x14ac:dyDescent="0.25">
      <c r="A8">
        <v>6</v>
      </c>
      <c r="B8">
        <v>6</v>
      </c>
      <c r="C8">
        <f>'district-data (4)'!C8</f>
        <v>312590</v>
      </c>
      <c r="D8">
        <f>'district-data (4)'!D8</f>
        <v>105767</v>
      </c>
      <c r="E8">
        <f>'district-data (4)'!E8</f>
        <v>199477</v>
      </c>
      <c r="F8" s="3">
        <f t="shared" si="0"/>
        <v>0.3383569531974791</v>
      </c>
      <c r="G8" s="1">
        <f t="shared" si="1"/>
        <v>0.63814261492690105</v>
      </c>
      <c r="H8" s="2">
        <f t="shared" si="2"/>
        <v>-0.29978566172942195</v>
      </c>
      <c r="I8" s="6">
        <f t="shared" si="3"/>
        <v>0</v>
      </c>
      <c r="J8" s="6">
        <f t="shared" si="4"/>
        <v>1</v>
      </c>
      <c r="K8" s="6" t="str">
        <f t="shared" si="5"/>
        <v/>
      </c>
      <c r="L8" s="6"/>
    </row>
    <row r="9" spans="1:12" x14ac:dyDescent="0.25">
      <c r="A9">
        <v>7</v>
      </c>
      <c r="B9">
        <v>7</v>
      </c>
      <c r="C9">
        <f>'district-data (4)'!C9</f>
        <v>337567</v>
      </c>
      <c r="D9">
        <f>'district-data (4)'!D9</f>
        <v>125930</v>
      </c>
      <c r="E9">
        <f>'district-data (4)'!E9</f>
        <v>202817</v>
      </c>
      <c r="F9" s="1">
        <f t="shared" si="0"/>
        <v>0.37305186822171599</v>
      </c>
      <c r="G9" s="1">
        <f t="shared" si="1"/>
        <v>0.60081998536586811</v>
      </c>
      <c r="H9" s="2">
        <f t="shared" si="2"/>
        <v>-0.22776811714415213</v>
      </c>
      <c r="I9" s="6">
        <f t="shared" si="3"/>
        <v>0</v>
      </c>
      <c r="J9" s="6">
        <f t="shared" si="4"/>
        <v>1</v>
      </c>
      <c r="K9" s="6" t="str">
        <f t="shared" si="5"/>
        <v/>
      </c>
      <c r="L9" s="6"/>
    </row>
    <row r="10" spans="1:12" x14ac:dyDescent="0.25">
      <c r="A10">
        <v>8</v>
      </c>
      <c r="B10">
        <v>8</v>
      </c>
      <c r="C10">
        <f>'district-data (4)'!C10</f>
        <v>329760</v>
      </c>
      <c r="D10">
        <f>'district-data (4)'!D10</f>
        <v>103495</v>
      </c>
      <c r="E10">
        <f>'district-data (4)'!E10</f>
        <v>218307</v>
      </c>
      <c r="F10" s="1">
        <f t="shared" si="0"/>
        <v>0.31384946627850557</v>
      </c>
      <c r="G10" s="1">
        <f t="shared" si="1"/>
        <v>0.66201783114992718</v>
      </c>
      <c r="H10" s="2">
        <f t="shared" si="2"/>
        <v>-0.34816836487142161</v>
      </c>
      <c r="I10" s="6">
        <f t="shared" si="3"/>
        <v>0</v>
      </c>
      <c r="J10" s="6">
        <f t="shared" si="4"/>
        <v>1</v>
      </c>
      <c r="K10" s="6" t="str">
        <f t="shared" si="5"/>
        <v/>
      </c>
      <c r="L10" s="6"/>
    </row>
    <row r="11" spans="1:12" x14ac:dyDescent="0.25">
      <c r="A11">
        <v>9</v>
      </c>
      <c r="B11">
        <v>9</v>
      </c>
      <c r="C11">
        <f>'district-data (4)'!C11</f>
        <v>329716</v>
      </c>
      <c r="D11">
        <f>'district-data (4)'!D11</f>
        <v>165542</v>
      </c>
      <c r="E11">
        <f>'district-data (4)'!E11</f>
        <v>154716</v>
      </c>
      <c r="F11" s="1">
        <f t="shared" si="0"/>
        <v>0.50207451261085301</v>
      </c>
      <c r="G11" s="3">
        <f t="shared" si="1"/>
        <v>0.46924019459170924</v>
      </c>
      <c r="H11" s="2">
        <f t="shared" si="2"/>
        <v>3.2834318019143771E-2</v>
      </c>
      <c r="I11" s="6">
        <f t="shared" si="3"/>
        <v>1</v>
      </c>
      <c r="J11" s="6">
        <f t="shared" si="4"/>
        <v>0</v>
      </c>
      <c r="K11" s="6" t="str">
        <f t="shared" si="5"/>
        <v>comp</v>
      </c>
      <c r="L11" s="6"/>
    </row>
    <row r="12" spans="1:12" x14ac:dyDescent="0.25">
      <c r="A12">
        <v>10</v>
      </c>
      <c r="B12">
        <v>10</v>
      </c>
      <c r="C12">
        <f>'district-data (4)'!C12</f>
        <v>338521</v>
      </c>
      <c r="D12">
        <f>'district-data (4)'!D12</f>
        <v>153387</v>
      </c>
      <c r="E12">
        <f>'district-data (4)'!E12</f>
        <v>176725</v>
      </c>
      <c r="F12" s="1">
        <f t="shared" si="0"/>
        <v>0.45310926057763035</v>
      </c>
      <c r="G12" s="1">
        <f t="shared" si="1"/>
        <v>0.52205033070326512</v>
      </c>
      <c r="H12" s="2">
        <f t="shared" si="2"/>
        <v>-6.8941070125634774E-2</v>
      </c>
      <c r="I12" s="6">
        <f t="shared" si="3"/>
        <v>0</v>
      </c>
      <c r="J12" s="6">
        <f t="shared" si="4"/>
        <v>1</v>
      </c>
      <c r="K12" s="6" t="str">
        <f t="shared" si="5"/>
        <v>comp</v>
      </c>
      <c r="L12" s="6"/>
    </row>
    <row r="13" spans="1:12" x14ac:dyDescent="0.25">
      <c r="A13">
        <v>11</v>
      </c>
      <c r="B13">
        <v>11</v>
      </c>
      <c r="C13">
        <f>'district-data (4)'!C13</f>
        <v>320348</v>
      </c>
      <c r="D13">
        <f>'district-data (4)'!D13</f>
        <v>243770</v>
      </c>
      <c r="E13">
        <f>'district-data (4)'!E13</f>
        <v>70349</v>
      </c>
      <c r="F13" s="1">
        <f t="shared" si="0"/>
        <v>0.76095371283728941</v>
      </c>
      <c r="G13" s="1">
        <f t="shared" si="1"/>
        <v>0.21960180803376328</v>
      </c>
      <c r="H13" s="2">
        <f t="shared" si="2"/>
        <v>0.54135190480352613</v>
      </c>
      <c r="I13" s="6">
        <f t="shared" si="3"/>
        <v>1</v>
      </c>
      <c r="J13" s="6">
        <f t="shared" si="4"/>
        <v>0</v>
      </c>
      <c r="K13" s="6" t="str">
        <f t="shared" si="5"/>
        <v/>
      </c>
      <c r="L13" s="6"/>
    </row>
    <row r="14" spans="1:12" x14ac:dyDescent="0.25">
      <c r="A14">
        <v>12</v>
      </c>
      <c r="B14">
        <v>12</v>
      </c>
      <c r="C14">
        <f>'district-data (4)'!C14</f>
        <v>314783</v>
      </c>
      <c r="D14">
        <f>'district-data (4)'!D14</f>
        <v>97463</v>
      </c>
      <c r="E14">
        <f>'district-data (4)'!E14</f>
        <v>208950</v>
      </c>
      <c r="F14" s="1">
        <f t="shared" si="0"/>
        <v>0.30961964273801318</v>
      </c>
      <c r="G14" s="1">
        <f t="shared" si="1"/>
        <v>0.6637906113100136</v>
      </c>
      <c r="H14" s="2">
        <f t="shared" si="2"/>
        <v>-0.35417096857200042</v>
      </c>
      <c r="I14" s="6">
        <f t="shared" si="3"/>
        <v>0</v>
      </c>
      <c r="J14" s="6">
        <f t="shared" si="4"/>
        <v>1</v>
      </c>
      <c r="K14" s="6" t="str">
        <f t="shared" si="5"/>
        <v/>
      </c>
      <c r="L14" s="6"/>
    </row>
    <row r="15" spans="1:12" x14ac:dyDescent="0.25">
      <c r="A15">
        <v>13</v>
      </c>
      <c r="B15">
        <v>13</v>
      </c>
      <c r="C15">
        <f>'district-data (4)'!C15</f>
        <v>346518</v>
      </c>
      <c r="D15">
        <f>'district-data (4)'!D15</f>
        <v>174280</v>
      </c>
      <c r="E15">
        <f>'district-data (4)'!E15</f>
        <v>163653</v>
      </c>
      <c r="F15" s="4">
        <f t="shared" si="0"/>
        <v>0.50294645588396558</v>
      </c>
      <c r="G15" s="3">
        <f t="shared" si="1"/>
        <v>0.47227849635516772</v>
      </c>
      <c r="H15" s="2">
        <f t="shared" si="2"/>
        <v>3.0667959528797861E-2</v>
      </c>
      <c r="I15" s="6">
        <f t="shared" si="3"/>
        <v>1</v>
      </c>
      <c r="J15" s="6">
        <f t="shared" si="4"/>
        <v>0</v>
      </c>
      <c r="K15" s="6" t="str">
        <f t="shared" si="5"/>
        <v>comp</v>
      </c>
      <c r="L15" s="6"/>
    </row>
    <row r="16" spans="1:12" x14ac:dyDescent="0.25">
      <c r="A16">
        <v>14</v>
      </c>
      <c r="B16">
        <v>14</v>
      </c>
      <c r="C16">
        <f>'district-data (4)'!C16</f>
        <v>343066</v>
      </c>
      <c r="D16">
        <f>'district-data (4)'!D16</f>
        <v>157833</v>
      </c>
      <c r="E16">
        <f>'district-data (4)'!E16</f>
        <v>176888</v>
      </c>
      <c r="F16" s="1">
        <f t="shared" si="0"/>
        <v>0.46006599313251678</v>
      </c>
      <c r="G16" s="1">
        <f t="shared" si="1"/>
        <v>0.51560924137046515</v>
      </c>
      <c r="H16" s="2">
        <f t="shared" si="2"/>
        <v>-5.5543248237948373E-2</v>
      </c>
      <c r="I16" s="6">
        <f t="shared" si="3"/>
        <v>0</v>
      </c>
      <c r="J16" s="6">
        <f t="shared" si="4"/>
        <v>1</v>
      </c>
      <c r="K16" s="6" t="str">
        <f t="shared" si="5"/>
        <v>comp</v>
      </c>
      <c r="L16" s="6"/>
    </row>
    <row r="17" spans="1:12" x14ac:dyDescent="0.25">
      <c r="A17">
        <v>15</v>
      </c>
      <c r="B17">
        <v>15</v>
      </c>
      <c r="C17">
        <f>'district-data (4)'!C17</f>
        <v>366351</v>
      </c>
      <c r="D17">
        <f>'district-data (4)'!D17</f>
        <v>187822</v>
      </c>
      <c r="E17">
        <f>'district-data (4)'!E17</f>
        <v>170711</v>
      </c>
      <c r="F17" s="1">
        <f t="shared" si="0"/>
        <v>0.51268319180239719</v>
      </c>
      <c r="G17" s="3">
        <f t="shared" si="1"/>
        <v>0.46597661805208668</v>
      </c>
      <c r="H17" s="2">
        <f t="shared" si="2"/>
        <v>4.6706573750310509E-2</v>
      </c>
      <c r="I17" s="6">
        <f t="shared" si="3"/>
        <v>1</v>
      </c>
      <c r="J17" s="6">
        <f t="shared" si="4"/>
        <v>0</v>
      </c>
      <c r="K17" s="6" t="str">
        <f t="shared" si="5"/>
        <v>comp</v>
      </c>
      <c r="L17" s="6"/>
    </row>
    <row r="18" spans="1:12" x14ac:dyDescent="0.25">
      <c r="I18" s="6">
        <f>SUM(I3:I17)</f>
        <v>7</v>
      </c>
      <c r="J18" s="6">
        <f>SUM(J3:J17)</f>
        <v>8</v>
      </c>
      <c r="K18">
        <f>COUNTIF(K3:K17,"comp")</f>
        <v>6</v>
      </c>
    </row>
    <row r="21" spans="1:12" x14ac:dyDescent="0.25">
      <c r="C21" s="1"/>
      <c r="D21" s="1"/>
    </row>
  </sheetData>
  <conditionalFormatting sqref="F1:F1048576">
    <cfRule type="containsText" priority="6" stopIfTrue="1" operator="containsText" text="D">
      <formula>NOT(ISERROR(SEARCH("D",F1)))</formula>
    </cfRule>
    <cfRule type="cellIs" dxfId="25" priority="9" operator="greaterThan">
      <formula>0.5</formula>
    </cfRule>
  </conditionalFormatting>
  <conditionalFormatting sqref="G1:G1048576">
    <cfRule type="containsText" priority="7" stopIfTrue="1" operator="containsText" text="R">
      <formula>NOT(ISERROR(SEARCH("R",G1)))</formula>
    </cfRule>
    <cfRule type="cellIs" dxfId="24" priority="8" operator="greaterThan">
      <formula>0.5</formula>
    </cfRule>
  </conditionalFormatting>
  <conditionalFormatting sqref="H1">
    <cfRule type="containsText" priority="4" stopIfTrue="1" operator="containsText" text="R">
      <formula>NOT(ISERROR(SEARCH("R",H1)))</formula>
    </cfRule>
    <cfRule type="cellIs" dxfId="23" priority="5" operator="greaterThan">
      <formula>0.5</formula>
    </cfRule>
  </conditionalFormatting>
  <conditionalFormatting sqref="H3:H17">
    <cfRule type="colorScale" priority="3">
      <colorScale>
        <cfvo type="num" val="-0.5"/>
        <cfvo type="num" val="0"/>
        <cfvo type="num" val="0.5"/>
        <color rgb="FFFF0000"/>
        <color theme="0"/>
        <color rgb="FF0070C0"/>
      </colorScale>
    </cfRule>
  </conditionalFormatting>
  <conditionalFormatting sqref="I1:J1">
    <cfRule type="containsText" priority="1" stopIfTrue="1" operator="containsText" text="R">
      <formula>NOT(ISERROR(SEARCH("R",I1)))</formula>
    </cfRule>
    <cfRule type="cellIs" dxfId="22" priority="2" operator="greaterThan">
      <formula>0.5</formula>
    </cfRule>
  </conditionalFormatting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18"/>
  <sheetViews>
    <sheetView workbookViewId="0">
      <selection activeCell="I3" sqref="I3:J17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15.42578125" bestFit="1" customWidth="1"/>
    <col min="4" max="4" width="15.140625" bestFit="1" customWidth="1"/>
    <col min="5" max="5" width="14.42578125" bestFit="1" customWidth="1"/>
  </cols>
  <sheetData>
    <row r="1" spans="1:10" x14ac:dyDescent="0.25">
      <c r="A1" t="s">
        <v>0</v>
      </c>
      <c r="B1" t="s">
        <v>1</v>
      </c>
      <c r="C1" t="s">
        <v>5</v>
      </c>
      <c r="D1" t="s">
        <v>6</v>
      </c>
      <c r="E1" t="s">
        <v>7</v>
      </c>
      <c r="F1" t="s">
        <v>104</v>
      </c>
      <c r="G1" t="s">
        <v>105</v>
      </c>
      <c r="H1" t="s">
        <v>114</v>
      </c>
      <c r="I1" s="6" t="s">
        <v>124</v>
      </c>
      <c r="J1" s="6" t="s">
        <v>125</v>
      </c>
    </row>
    <row r="2" spans="1:10" x14ac:dyDescent="0.25">
      <c r="A2">
        <v>0</v>
      </c>
      <c r="B2" t="s">
        <v>103</v>
      </c>
      <c r="C2">
        <f>'district-data (4)'!F2</f>
        <v>0</v>
      </c>
      <c r="D2">
        <f>'district-data (4)'!G2</f>
        <v>0</v>
      </c>
      <c r="E2">
        <f>'district-data (4)'!H2</f>
        <v>0</v>
      </c>
      <c r="I2" s="6"/>
      <c r="J2" s="6"/>
    </row>
    <row r="3" spans="1:10" x14ac:dyDescent="0.25">
      <c r="A3">
        <v>1</v>
      </c>
      <c r="B3">
        <v>1</v>
      </c>
      <c r="C3">
        <f>'district-data (4)'!F3</f>
        <v>407205</v>
      </c>
      <c r="D3">
        <f>'district-data (4)'!G3</f>
        <v>234917</v>
      </c>
      <c r="E3">
        <f>'district-data (4)'!H3</f>
        <v>166059</v>
      </c>
      <c r="F3" s="3">
        <f>D3/C3</f>
        <v>0.57690106948588549</v>
      </c>
      <c r="G3" s="1">
        <f>E3/C3</f>
        <v>0.40780196706818433</v>
      </c>
      <c r="H3" s="2">
        <f>F3-G3</f>
        <v>0.16909910241770115</v>
      </c>
      <c r="I3" s="6">
        <f>IF(H3&gt;0,1,0)</f>
        <v>1</v>
      </c>
      <c r="J3" s="6">
        <f>IF(H3&lt;0,1,0)</f>
        <v>0</v>
      </c>
    </row>
    <row r="4" spans="1:10" x14ac:dyDescent="0.25">
      <c r="A4">
        <v>2</v>
      </c>
      <c r="B4">
        <v>2</v>
      </c>
      <c r="C4">
        <f>'district-data (4)'!F4</f>
        <v>408121</v>
      </c>
      <c r="D4">
        <f>'district-data (4)'!G4</f>
        <v>127583</v>
      </c>
      <c r="E4">
        <f>'district-data (4)'!H4</f>
        <v>274532</v>
      </c>
      <c r="F4" s="1">
        <f t="shared" ref="F4:F17" si="0">D4/C4</f>
        <v>0.31261072084014302</v>
      </c>
      <c r="G4" s="1">
        <f t="shared" ref="G4:G17" si="1">E4/C4</f>
        <v>0.67267305529487575</v>
      </c>
      <c r="H4" s="2">
        <f t="shared" ref="H4:H17" si="2">F4-G4</f>
        <v>-0.36006233445473274</v>
      </c>
      <c r="I4" s="6">
        <f t="shared" ref="I4:I17" si="3">IF(H4&gt;0,1,0)</f>
        <v>0</v>
      </c>
      <c r="J4" s="6">
        <f t="shared" ref="J4:J17" si="4">IF(H4&lt;0,1,0)</f>
        <v>1</v>
      </c>
    </row>
    <row r="5" spans="1:10" x14ac:dyDescent="0.25">
      <c r="A5">
        <v>3</v>
      </c>
      <c r="B5">
        <v>3</v>
      </c>
      <c r="C5">
        <f>'district-data (4)'!F5</f>
        <v>338182</v>
      </c>
      <c r="D5">
        <f>'district-data (4)'!G5</f>
        <v>226685</v>
      </c>
      <c r="E5">
        <f>'district-data (4)'!H5</f>
        <v>106064</v>
      </c>
      <c r="F5" s="1">
        <f t="shared" si="0"/>
        <v>0.67030474714798538</v>
      </c>
      <c r="G5" s="1">
        <f t="shared" si="1"/>
        <v>0.313629938908635</v>
      </c>
      <c r="H5" s="2">
        <f t="shared" si="2"/>
        <v>0.35667480823935038</v>
      </c>
      <c r="I5" s="6">
        <f t="shared" si="3"/>
        <v>1</v>
      </c>
      <c r="J5" s="6">
        <f t="shared" si="4"/>
        <v>0</v>
      </c>
    </row>
    <row r="6" spans="1:10" x14ac:dyDescent="0.25">
      <c r="A6">
        <v>4</v>
      </c>
      <c r="B6">
        <v>4</v>
      </c>
      <c r="C6">
        <f>'district-data (4)'!F6</f>
        <v>417939</v>
      </c>
      <c r="D6">
        <f>'district-data (4)'!G6</f>
        <v>214331</v>
      </c>
      <c r="E6">
        <f>'district-data (4)'!H6</f>
        <v>198499</v>
      </c>
      <c r="F6" s="1">
        <f t="shared" si="0"/>
        <v>0.51282842711496179</v>
      </c>
      <c r="G6" s="1">
        <f t="shared" si="1"/>
        <v>0.47494730092190485</v>
      </c>
      <c r="H6" s="2">
        <f t="shared" si="2"/>
        <v>3.7881126193056947E-2</v>
      </c>
      <c r="I6" s="6">
        <f t="shared" si="3"/>
        <v>1</v>
      </c>
      <c r="J6" s="6">
        <f t="shared" si="4"/>
        <v>0</v>
      </c>
    </row>
    <row r="7" spans="1:10" x14ac:dyDescent="0.25">
      <c r="A7">
        <v>5</v>
      </c>
      <c r="B7">
        <v>5</v>
      </c>
      <c r="C7">
        <f>'district-data (4)'!F7</f>
        <v>396096</v>
      </c>
      <c r="D7">
        <f>'district-data (4)'!G7</f>
        <v>99260</v>
      </c>
      <c r="E7">
        <f>'district-data (4)'!H7</f>
        <v>290498</v>
      </c>
      <c r="F7" s="1">
        <f t="shared" si="0"/>
        <v>0.25059581515592178</v>
      </c>
      <c r="G7" s="1">
        <f t="shared" si="1"/>
        <v>0.73340301341089031</v>
      </c>
      <c r="H7" s="2">
        <f t="shared" si="2"/>
        <v>-0.48280719825496854</v>
      </c>
      <c r="I7" s="6">
        <f t="shared" si="3"/>
        <v>0</v>
      </c>
      <c r="J7" s="6">
        <f t="shared" si="4"/>
        <v>1</v>
      </c>
    </row>
    <row r="8" spans="1:10" x14ac:dyDescent="0.25">
      <c r="A8">
        <v>6</v>
      </c>
      <c r="B8">
        <v>6</v>
      </c>
      <c r="C8">
        <f>'district-data (4)'!F8</f>
        <v>371433</v>
      </c>
      <c r="D8">
        <f>'district-data (4)'!G8</f>
        <v>106034</v>
      </c>
      <c r="E8">
        <f>'district-data (4)'!H8</f>
        <v>260680</v>
      </c>
      <c r="F8" s="1">
        <f t="shared" si="0"/>
        <v>0.2854727501325946</v>
      </c>
      <c r="G8" s="1">
        <f t="shared" si="1"/>
        <v>0.70182240134829166</v>
      </c>
      <c r="H8" s="2">
        <f t="shared" si="2"/>
        <v>-0.41634965121569706</v>
      </c>
      <c r="I8" s="6">
        <f t="shared" si="3"/>
        <v>0</v>
      </c>
      <c r="J8" s="6">
        <f t="shared" si="4"/>
        <v>1</v>
      </c>
    </row>
    <row r="9" spans="1:10" x14ac:dyDescent="0.25">
      <c r="A9">
        <v>7</v>
      </c>
      <c r="B9">
        <v>7</v>
      </c>
      <c r="C9">
        <f>'district-data (4)'!F9</f>
        <v>408536</v>
      </c>
      <c r="D9">
        <f>'district-data (4)'!G9</f>
        <v>147444</v>
      </c>
      <c r="E9">
        <f>'district-data (4)'!H9</f>
        <v>255126</v>
      </c>
      <c r="F9" s="1">
        <f t="shared" si="0"/>
        <v>0.36090821861476102</v>
      </c>
      <c r="G9" s="1">
        <f t="shared" si="1"/>
        <v>0.62448841717743353</v>
      </c>
      <c r="H9" s="2">
        <f t="shared" si="2"/>
        <v>-0.26358019856267251</v>
      </c>
      <c r="I9" s="6">
        <f t="shared" si="3"/>
        <v>0</v>
      </c>
      <c r="J9" s="6">
        <f t="shared" si="4"/>
        <v>1</v>
      </c>
    </row>
    <row r="10" spans="1:10" x14ac:dyDescent="0.25">
      <c r="A10">
        <v>8</v>
      </c>
      <c r="B10">
        <v>8</v>
      </c>
      <c r="C10">
        <f>'district-data (4)'!F10</f>
        <v>395507</v>
      </c>
      <c r="D10">
        <f>'district-data (4)'!G10</f>
        <v>128466</v>
      </c>
      <c r="E10">
        <f>'district-data (4)'!H10</f>
        <v>261087</v>
      </c>
      <c r="F10" s="1">
        <f t="shared" si="0"/>
        <v>0.32481346727112287</v>
      </c>
      <c r="G10" s="1">
        <f t="shared" si="1"/>
        <v>0.66013243760540263</v>
      </c>
      <c r="H10" s="2">
        <f t="shared" si="2"/>
        <v>-0.33531897033427976</v>
      </c>
      <c r="I10" s="6">
        <f t="shared" si="3"/>
        <v>0</v>
      </c>
      <c r="J10" s="6">
        <f t="shared" si="4"/>
        <v>1</v>
      </c>
    </row>
    <row r="11" spans="1:10" x14ac:dyDescent="0.25">
      <c r="A11">
        <v>9</v>
      </c>
      <c r="B11">
        <v>9</v>
      </c>
      <c r="C11">
        <f>'district-data (4)'!F11</f>
        <v>385476</v>
      </c>
      <c r="D11">
        <f>'district-data (4)'!G11</f>
        <v>189862</v>
      </c>
      <c r="E11">
        <f>'district-data (4)'!H11</f>
        <v>189014</v>
      </c>
      <c r="F11" s="4">
        <f t="shared" si="0"/>
        <v>0.49253909452209738</v>
      </c>
      <c r="G11" s="1">
        <f t="shared" si="1"/>
        <v>0.49033921696811217</v>
      </c>
      <c r="H11" s="2">
        <f t="shared" si="2"/>
        <v>2.1998775539852078E-3</v>
      </c>
      <c r="I11" s="6">
        <f t="shared" si="3"/>
        <v>1</v>
      </c>
      <c r="J11" s="6">
        <f t="shared" si="4"/>
        <v>0</v>
      </c>
    </row>
    <row r="12" spans="1:10" x14ac:dyDescent="0.25">
      <c r="A12">
        <v>10</v>
      </c>
      <c r="B12">
        <v>10</v>
      </c>
      <c r="C12">
        <f>'district-data (4)'!F12</f>
        <v>391680</v>
      </c>
      <c r="D12">
        <f>'district-data (4)'!G12</f>
        <v>185607</v>
      </c>
      <c r="E12">
        <f>'district-data (4)'!H12</f>
        <v>199433</v>
      </c>
      <c r="F12" s="1">
        <f t="shared" si="0"/>
        <v>0.47387408088235294</v>
      </c>
      <c r="G12" s="1">
        <f t="shared" si="1"/>
        <v>0.50917330473856204</v>
      </c>
      <c r="H12" s="2">
        <f t="shared" si="2"/>
        <v>-3.5299223856209094E-2</v>
      </c>
      <c r="I12" s="6">
        <f t="shared" si="3"/>
        <v>0</v>
      </c>
      <c r="J12" s="6">
        <f t="shared" si="4"/>
        <v>1</v>
      </c>
    </row>
    <row r="13" spans="1:10" x14ac:dyDescent="0.25">
      <c r="A13">
        <v>11</v>
      </c>
      <c r="B13">
        <v>11</v>
      </c>
      <c r="C13">
        <f>'district-data (4)'!F13</f>
        <v>362215</v>
      </c>
      <c r="D13">
        <f>'district-data (4)'!G13</f>
        <v>276297</v>
      </c>
      <c r="E13">
        <f>'district-data (4)'!H13</f>
        <v>82222</v>
      </c>
      <c r="F13" s="1">
        <f t="shared" si="0"/>
        <v>0.76279833800367181</v>
      </c>
      <c r="G13" s="1">
        <f t="shared" si="1"/>
        <v>0.22699777756304956</v>
      </c>
      <c r="H13" s="2">
        <f t="shared" si="2"/>
        <v>0.53580056044062219</v>
      </c>
      <c r="I13" s="6">
        <f t="shared" si="3"/>
        <v>1</v>
      </c>
      <c r="J13" s="6">
        <f t="shared" si="4"/>
        <v>0</v>
      </c>
    </row>
    <row r="14" spans="1:10" x14ac:dyDescent="0.25">
      <c r="A14">
        <v>12</v>
      </c>
      <c r="B14">
        <v>12</v>
      </c>
      <c r="C14">
        <f>'district-data (4)'!F14</f>
        <v>380606</v>
      </c>
      <c r="D14">
        <f>'district-data (4)'!G14</f>
        <v>111113</v>
      </c>
      <c r="E14">
        <f>'district-data (4)'!H14</f>
        <v>263521</v>
      </c>
      <c r="F14" s="1">
        <f t="shared" si="0"/>
        <v>0.29193706877978803</v>
      </c>
      <c r="G14" s="1">
        <f t="shared" si="1"/>
        <v>0.692372164390472</v>
      </c>
      <c r="H14" s="2">
        <f t="shared" si="2"/>
        <v>-0.40043509561068397</v>
      </c>
      <c r="I14" s="6">
        <f t="shared" si="3"/>
        <v>0</v>
      </c>
      <c r="J14" s="6">
        <f t="shared" si="4"/>
        <v>1</v>
      </c>
    </row>
    <row r="15" spans="1:10" x14ac:dyDescent="0.25">
      <c r="A15">
        <v>13</v>
      </c>
      <c r="B15">
        <v>13</v>
      </c>
      <c r="C15">
        <f>'district-data (4)'!F15</f>
        <v>412169</v>
      </c>
      <c r="D15">
        <f>'district-data (4)'!G15</f>
        <v>206823</v>
      </c>
      <c r="E15">
        <f>'district-data (4)'!H15</f>
        <v>199657</v>
      </c>
      <c r="F15" s="1">
        <f t="shared" si="0"/>
        <v>0.50179174076653021</v>
      </c>
      <c r="G15" s="3">
        <f t="shared" si="1"/>
        <v>0.4844056685485808</v>
      </c>
      <c r="H15" s="2">
        <f t="shared" si="2"/>
        <v>1.7386072217949411E-2</v>
      </c>
      <c r="I15" s="6">
        <f t="shared" si="3"/>
        <v>1</v>
      </c>
      <c r="J15" s="6">
        <f t="shared" si="4"/>
        <v>0</v>
      </c>
    </row>
    <row r="16" spans="1:10" x14ac:dyDescent="0.25">
      <c r="A16">
        <v>14</v>
      </c>
      <c r="B16">
        <v>14</v>
      </c>
      <c r="C16">
        <f>'district-data (4)'!F16</f>
        <v>407649</v>
      </c>
      <c r="D16">
        <f>'district-data (4)'!G16</f>
        <v>178071</v>
      </c>
      <c r="E16">
        <f>'district-data (4)'!H16</f>
        <v>224277</v>
      </c>
      <c r="F16" s="1">
        <f t="shared" si="0"/>
        <v>0.43682432681056499</v>
      </c>
      <c r="G16" s="1">
        <f t="shared" si="1"/>
        <v>0.55017183900855882</v>
      </c>
      <c r="H16" s="2">
        <f t="shared" si="2"/>
        <v>-0.11334751219799383</v>
      </c>
      <c r="I16" s="6">
        <f t="shared" si="3"/>
        <v>0</v>
      </c>
      <c r="J16" s="6">
        <f t="shared" si="4"/>
        <v>1</v>
      </c>
    </row>
    <row r="17" spans="1:10" x14ac:dyDescent="0.25">
      <c r="A17">
        <v>15</v>
      </c>
      <c r="B17">
        <v>15</v>
      </c>
      <c r="C17">
        <f>'district-data (4)'!F17</f>
        <v>437566</v>
      </c>
      <c r="D17">
        <f>'district-data (4)'!G17</f>
        <v>246672</v>
      </c>
      <c r="E17">
        <f>'district-data (4)'!H17</f>
        <v>184165</v>
      </c>
      <c r="F17" s="1">
        <f t="shared" si="0"/>
        <v>0.5637366705822664</v>
      </c>
      <c r="G17" s="1">
        <f t="shared" si="1"/>
        <v>0.42088507790824697</v>
      </c>
      <c r="H17" s="2">
        <f t="shared" si="2"/>
        <v>0.14285159267401942</v>
      </c>
      <c r="I17" s="6">
        <f t="shared" si="3"/>
        <v>1</v>
      </c>
      <c r="J17" s="6">
        <f t="shared" si="4"/>
        <v>0</v>
      </c>
    </row>
    <row r="18" spans="1:10" x14ac:dyDescent="0.25">
      <c r="I18" s="6">
        <f>SUM(I3:I17)</f>
        <v>7</v>
      </c>
      <c r="J18" s="6">
        <f>SUM(J3:J17)</f>
        <v>8</v>
      </c>
    </row>
  </sheetData>
  <conditionalFormatting sqref="F1:F1048576">
    <cfRule type="containsText" priority="4" stopIfTrue="1" operator="containsText" text="D">
      <formula>NOT(ISERROR(SEARCH("D",F1)))</formula>
    </cfRule>
    <cfRule type="cellIs" dxfId="21" priority="7" operator="greaterThan">
      <formula>0.5</formula>
    </cfRule>
  </conditionalFormatting>
  <conditionalFormatting sqref="G1:G1048576 H1">
    <cfRule type="containsText" priority="5" stopIfTrue="1" operator="containsText" text="R">
      <formula>NOT(ISERROR(SEARCH("R",G1)))</formula>
    </cfRule>
    <cfRule type="cellIs" dxfId="20" priority="6" operator="greaterThan">
      <formula>0.5</formula>
    </cfRule>
  </conditionalFormatting>
  <conditionalFormatting sqref="H3:H17">
    <cfRule type="colorScale" priority="3">
      <colorScale>
        <cfvo type="num" val="-0.5"/>
        <cfvo type="num" val="0"/>
        <cfvo type="num" val="0.5"/>
        <color rgb="FFFF0000"/>
        <color theme="0"/>
        <color rgb="FF0070C0"/>
      </colorScale>
    </cfRule>
  </conditionalFormatting>
  <conditionalFormatting sqref="I1:J1">
    <cfRule type="containsText" priority="1" stopIfTrue="1" operator="containsText" text="R">
      <formula>NOT(ISERROR(SEARCH("R",I1)))</formula>
    </cfRule>
    <cfRule type="cellIs" dxfId="19" priority="2" operator="greaterThan">
      <formula>0.5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18"/>
  <sheetViews>
    <sheetView workbookViewId="0">
      <selection activeCell="I3" sqref="I3:J17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14.140625" bestFit="1" customWidth="1"/>
    <col min="4" max="4" width="13.85546875" bestFit="1" customWidth="1"/>
    <col min="5" max="5" width="13.140625" bestFit="1" customWidth="1"/>
  </cols>
  <sheetData>
    <row r="1" spans="1:10" x14ac:dyDescent="0.25">
      <c r="A1" t="s">
        <v>0</v>
      </c>
      <c r="B1" t="s">
        <v>1</v>
      </c>
      <c r="C1" t="s">
        <v>8</v>
      </c>
      <c r="D1" t="s">
        <v>9</v>
      </c>
      <c r="E1" t="s">
        <v>10</v>
      </c>
      <c r="F1" t="s">
        <v>104</v>
      </c>
      <c r="G1" t="s">
        <v>105</v>
      </c>
      <c r="H1" t="s">
        <v>114</v>
      </c>
      <c r="I1" s="6" t="s">
        <v>124</v>
      </c>
      <c r="J1" s="6" t="s">
        <v>125</v>
      </c>
    </row>
    <row r="2" spans="1:10" x14ac:dyDescent="0.25">
      <c r="A2">
        <v>0</v>
      </c>
      <c r="B2" t="s">
        <v>103</v>
      </c>
      <c r="C2">
        <f>'district-data (4)'!I2</f>
        <v>0</v>
      </c>
      <c r="D2">
        <f>'district-data (4)'!J2</f>
        <v>0</v>
      </c>
      <c r="E2">
        <f>'district-data (4)'!K2</f>
        <v>0</v>
      </c>
      <c r="I2" s="6"/>
      <c r="J2" s="6"/>
    </row>
    <row r="3" spans="1:10" x14ac:dyDescent="0.25">
      <c r="A3">
        <v>1</v>
      </c>
      <c r="B3">
        <v>1</v>
      </c>
      <c r="C3">
        <f>'district-data (4)'!I3</f>
        <v>318107</v>
      </c>
      <c r="D3">
        <f>'district-data (4)'!J3</f>
        <v>179572</v>
      </c>
      <c r="E3">
        <f>'district-data (4)'!K3</f>
        <v>138535</v>
      </c>
      <c r="F3" s="1">
        <f>D3/C3</f>
        <v>0.56450188144240776</v>
      </c>
      <c r="G3" s="1">
        <f>E3/C3</f>
        <v>0.43549811855759224</v>
      </c>
      <c r="H3" s="2">
        <f>F3-G3</f>
        <v>0.12900376288481552</v>
      </c>
      <c r="I3" s="6">
        <f>IF(H3&gt;0,1,0)</f>
        <v>1</v>
      </c>
      <c r="J3" s="6">
        <f>IF(H3&lt;0,1,0)</f>
        <v>0</v>
      </c>
    </row>
    <row r="4" spans="1:10" x14ac:dyDescent="0.25">
      <c r="A4">
        <v>2</v>
      </c>
      <c r="B4">
        <v>2</v>
      </c>
      <c r="C4">
        <f>'district-data (4)'!I4</f>
        <v>289436</v>
      </c>
      <c r="D4">
        <f>'district-data (4)'!J4</f>
        <v>92146</v>
      </c>
      <c r="E4">
        <f>'district-data (4)'!K4</f>
        <v>197290</v>
      </c>
      <c r="F4" s="1">
        <f t="shared" ref="F4:F17" si="0">D4/C4</f>
        <v>0.31836399065769289</v>
      </c>
      <c r="G4" s="1">
        <f t="shared" ref="G4:G17" si="1">E4/C4</f>
        <v>0.68163600934230706</v>
      </c>
      <c r="H4" s="2">
        <f t="shared" ref="H4:H17" si="2">F4-G4</f>
        <v>-0.36327201868461417</v>
      </c>
      <c r="I4" s="6">
        <f t="shared" ref="I4:I17" si="3">IF(H4&gt;0,1,0)</f>
        <v>0</v>
      </c>
      <c r="J4" s="6">
        <f t="shared" ref="J4:J17" si="4">IF(H4&lt;0,1,0)</f>
        <v>1</v>
      </c>
    </row>
    <row r="5" spans="1:10" x14ac:dyDescent="0.25">
      <c r="A5">
        <v>3</v>
      </c>
      <c r="B5">
        <v>3</v>
      </c>
      <c r="C5">
        <f>'district-data (4)'!I5</f>
        <v>253814</v>
      </c>
      <c r="D5">
        <f>'district-data (4)'!J5</f>
        <v>170953</v>
      </c>
      <c r="E5">
        <f>'district-data (4)'!K5</f>
        <v>82861</v>
      </c>
      <c r="F5" s="1">
        <f t="shared" si="0"/>
        <v>0.67353652674793352</v>
      </c>
      <c r="G5" s="1">
        <f t="shared" si="1"/>
        <v>0.32646347325206648</v>
      </c>
      <c r="H5" s="2">
        <f t="shared" si="2"/>
        <v>0.34707305349586703</v>
      </c>
      <c r="I5" s="6">
        <f t="shared" si="3"/>
        <v>1</v>
      </c>
      <c r="J5" s="6">
        <f t="shared" si="4"/>
        <v>0</v>
      </c>
    </row>
    <row r="6" spans="1:10" x14ac:dyDescent="0.25">
      <c r="A6">
        <v>4</v>
      </c>
      <c r="B6">
        <v>4</v>
      </c>
      <c r="C6">
        <f>'district-data (4)'!I6</f>
        <v>304588</v>
      </c>
      <c r="D6">
        <f>'district-data (4)'!J6</f>
        <v>167788</v>
      </c>
      <c r="E6">
        <f>'district-data (4)'!K6</f>
        <v>136800</v>
      </c>
      <c r="F6" s="1">
        <f t="shared" si="0"/>
        <v>0.55086871446018881</v>
      </c>
      <c r="G6" s="1">
        <f t="shared" si="1"/>
        <v>0.44913128553981113</v>
      </c>
      <c r="H6" s="2">
        <f t="shared" si="2"/>
        <v>0.10173742892037768</v>
      </c>
      <c r="I6" s="6">
        <f t="shared" si="3"/>
        <v>1</v>
      </c>
      <c r="J6" s="6">
        <f t="shared" si="4"/>
        <v>0</v>
      </c>
    </row>
    <row r="7" spans="1:10" x14ac:dyDescent="0.25">
      <c r="A7">
        <v>5</v>
      </c>
      <c r="B7">
        <v>5</v>
      </c>
      <c r="C7">
        <f>'district-data (4)'!I7</f>
        <v>284878</v>
      </c>
      <c r="D7">
        <f>'district-data (4)'!J7</f>
        <v>80064</v>
      </c>
      <c r="E7">
        <f>'district-data (4)'!K7</f>
        <v>204814</v>
      </c>
      <c r="F7" s="1">
        <f t="shared" si="0"/>
        <v>0.28104662346688758</v>
      </c>
      <c r="G7" s="1">
        <f t="shared" si="1"/>
        <v>0.71895337653311242</v>
      </c>
      <c r="H7" s="2">
        <f t="shared" si="2"/>
        <v>-0.43790675306622484</v>
      </c>
      <c r="I7" s="6">
        <f t="shared" si="3"/>
        <v>0</v>
      </c>
      <c r="J7" s="6">
        <f t="shared" si="4"/>
        <v>1</v>
      </c>
    </row>
    <row r="8" spans="1:10" x14ac:dyDescent="0.25">
      <c r="A8">
        <v>6</v>
      </c>
      <c r="B8">
        <v>6</v>
      </c>
      <c r="C8">
        <f>'district-data (4)'!I8</f>
        <v>266681</v>
      </c>
      <c r="D8">
        <f>'district-data (4)'!J8</f>
        <v>98769</v>
      </c>
      <c r="E8">
        <f>'district-data (4)'!K8</f>
        <v>167912</v>
      </c>
      <c r="F8" s="1">
        <f t="shared" si="0"/>
        <v>0.37036384294344177</v>
      </c>
      <c r="G8" s="1">
        <f t="shared" si="1"/>
        <v>0.62963615705655818</v>
      </c>
      <c r="H8" s="2">
        <f t="shared" si="2"/>
        <v>-0.25927231411311641</v>
      </c>
      <c r="I8" s="6">
        <f t="shared" si="3"/>
        <v>0</v>
      </c>
      <c r="J8" s="6">
        <f t="shared" si="4"/>
        <v>1</v>
      </c>
    </row>
    <row r="9" spans="1:10" x14ac:dyDescent="0.25">
      <c r="A9">
        <v>7</v>
      </c>
      <c r="B9">
        <v>7</v>
      </c>
      <c r="C9">
        <f>'district-data (4)'!I9</f>
        <v>291007</v>
      </c>
      <c r="D9">
        <f>'district-data (4)'!J9</f>
        <v>118800</v>
      </c>
      <c r="E9">
        <f>'district-data (4)'!K9</f>
        <v>172207</v>
      </c>
      <c r="F9" s="1">
        <f t="shared" si="0"/>
        <v>0.40823760253189784</v>
      </c>
      <c r="G9" s="1">
        <f t="shared" si="1"/>
        <v>0.59176239746810211</v>
      </c>
      <c r="H9" s="2">
        <f t="shared" si="2"/>
        <v>-0.18352479493620427</v>
      </c>
      <c r="I9" s="6">
        <f t="shared" si="3"/>
        <v>0</v>
      </c>
      <c r="J9" s="6">
        <f t="shared" si="4"/>
        <v>1</v>
      </c>
    </row>
    <row r="10" spans="1:10" x14ac:dyDescent="0.25">
      <c r="A10">
        <v>8</v>
      </c>
      <c r="B10">
        <v>8</v>
      </c>
      <c r="C10">
        <f>'district-data (4)'!I10</f>
        <v>282699</v>
      </c>
      <c r="D10">
        <f>'district-data (4)'!J10</f>
        <v>94476</v>
      </c>
      <c r="E10">
        <f>'district-data (4)'!K10</f>
        <v>188223</v>
      </c>
      <c r="F10" s="1">
        <f t="shared" si="0"/>
        <v>0.3341929048210287</v>
      </c>
      <c r="G10" s="1">
        <f t="shared" si="1"/>
        <v>0.6658070951789713</v>
      </c>
      <c r="H10" s="2">
        <f t="shared" si="2"/>
        <v>-0.3316141903579426</v>
      </c>
      <c r="I10" s="6">
        <f t="shared" si="3"/>
        <v>0</v>
      </c>
      <c r="J10" s="6">
        <f t="shared" si="4"/>
        <v>1</v>
      </c>
    </row>
    <row r="11" spans="1:10" x14ac:dyDescent="0.25">
      <c r="A11">
        <v>9</v>
      </c>
      <c r="B11">
        <v>9</v>
      </c>
      <c r="C11">
        <f>'district-data (4)'!I11</f>
        <v>284799</v>
      </c>
      <c r="D11">
        <f>'district-data (4)'!J11</f>
        <v>152217</v>
      </c>
      <c r="E11">
        <f>'district-data (4)'!K11</f>
        <v>132582</v>
      </c>
      <c r="F11" s="1">
        <f t="shared" si="0"/>
        <v>0.53447168002696643</v>
      </c>
      <c r="G11" s="1">
        <f t="shared" si="1"/>
        <v>0.46552831997303362</v>
      </c>
      <c r="H11" s="2">
        <f t="shared" si="2"/>
        <v>6.8943360053932812E-2</v>
      </c>
      <c r="I11" s="6">
        <f t="shared" si="3"/>
        <v>1</v>
      </c>
      <c r="J11" s="6">
        <f t="shared" si="4"/>
        <v>0</v>
      </c>
    </row>
    <row r="12" spans="1:10" x14ac:dyDescent="0.25">
      <c r="A12">
        <v>10</v>
      </c>
      <c r="B12">
        <v>10</v>
      </c>
      <c r="C12">
        <f>'district-data (4)'!I12</f>
        <v>297086</v>
      </c>
      <c r="D12">
        <f>'district-data (4)'!J12</f>
        <v>139703</v>
      </c>
      <c r="E12">
        <f>'district-data (4)'!K12</f>
        <v>157383</v>
      </c>
      <c r="F12" s="1">
        <f t="shared" si="0"/>
        <v>0.47024430636246745</v>
      </c>
      <c r="G12" s="1">
        <f t="shared" si="1"/>
        <v>0.52975569363753261</v>
      </c>
      <c r="H12" s="2">
        <f t="shared" si="2"/>
        <v>-5.9511387275065164E-2</v>
      </c>
      <c r="I12" s="6">
        <f t="shared" si="3"/>
        <v>0</v>
      </c>
      <c r="J12" s="6">
        <f t="shared" si="4"/>
        <v>1</v>
      </c>
    </row>
    <row r="13" spans="1:10" x14ac:dyDescent="0.25">
      <c r="A13">
        <v>11</v>
      </c>
      <c r="B13">
        <v>11</v>
      </c>
      <c r="C13">
        <f>'district-data (4)'!I13</f>
        <v>281769</v>
      </c>
      <c r="D13">
        <f>'district-data (4)'!J13</f>
        <v>223123</v>
      </c>
      <c r="E13">
        <f>'district-data (4)'!K13</f>
        <v>58646</v>
      </c>
      <c r="F13" s="1">
        <f t="shared" si="0"/>
        <v>0.79186496740237566</v>
      </c>
      <c r="G13" s="1">
        <f t="shared" si="1"/>
        <v>0.20813503259762431</v>
      </c>
      <c r="H13" s="2">
        <f t="shared" si="2"/>
        <v>0.58372993480475133</v>
      </c>
      <c r="I13" s="6">
        <f t="shared" si="3"/>
        <v>1</v>
      </c>
      <c r="J13" s="6">
        <f t="shared" si="4"/>
        <v>0</v>
      </c>
    </row>
    <row r="14" spans="1:10" x14ac:dyDescent="0.25">
      <c r="A14">
        <v>12</v>
      </c>
      <c r="B14">
        <v>12</v>
      </c>
      <c r="C14">
        <f>'district-data (4)'!I14</f>
        <v>271574</v>
      </c>
      <c r="D14">
        <f>'district-data (4)'!J14</f>
        <v>90160</v>
      </c>
      <c r="E14">
        <f>'district-data (4)'!K14</f>
        <v>181414</v>
      </c>
      <c r="F14" s="1">
        <f t="shared" si="0"/>
        <v>0.3319905440137863</v>
      </c>
      <c r="G14" s="1">
        <f t="shared" si="1"/>
        <v>0.66800945598621375</v>
      </c>
      <c r="H14" s="2">
        <f t="shared" si="2"/>
        <v>-0.33601891197242745</v>
      </c>
      <c r="I14" s="6">
        <f t="shared" si="3"/>
        <v>0</v>
      </c>
      <c r="J14" s="6">
        <f t="shared" si="4"/>
        <v>1</v>
      </c>
    </row>
    <row r="15" spans="1:10" x14ac:dyDescent="0.25">
      <c r="A15">
        <v>13</v>
      </c>
      <c r="B15">
        <v>13</v>
      </c>
      <c r="C15">
        <f>'district-data (4)'!I15</f>
        <v>304089</v>
      </c>
      <c r="D15">
        <f>'district-data (4)'!J15</f>
        <v>163179</v>
      </c>
      <c r="E15">
        <f>'district-data (4)'!K15</f>
        <v>140910</v>
      </c>
      <c r="F15" s="1">
        <f t="shared" si="0"/>
        <v>0.53661592494302657</v>
      </c>
      <c r="G15" s="1">
        <f t="shared" si="1"/>
        <v>0.46338407505697343</v>
      </c>
      <c r="H15" s="2">
        <f t="shared" si="2"/>
        <v>7.3231849886053135E-2</v>
      </c>
      <c r="I15" s="6">
        <f t="shared" si="3"/>
        <v>1</v>
      </c>
      <c r="J15" s="6">
        <f t="shared" si="4"/>
        <v>0</v>
      </c>
    </row>
    <row r="16" spans="1:10" x14ac:dyDescent="0.25">
      <c r="A16">
        <v>14</v>
      </c>
      <c r="B16">
        <v>14</v>
      </c>
      <c r="C16">
        <f>'district-data (4)'!I16</f>
        <v>297657</v>
      </c>
      <c r="D16">
        <f>'district-data (4)'!J16</f>
        <v>145793</v>
      </c>
      <c r="E16">
        <f>'district-data (4)'!K16</f>
        <v>151864</v>
      </c>
      <c r="F16" s="1">
        <f t="shared" si="0"/>
        <v>0.48980202044635268</v>
      </c>
      <c r="G16" s="1">
        <f t="shared" si="1"/>
        <v>0.51019797955364732</v>
      </c>
      <c r="H16" s="2">
        <f t="shared" si="2"/>
        <v>-2.0395959107294637E-2</v>
      </c>
      <c r="I16" s="6">
        <f t="shared" si="3"/>
        <v>0</v>
      </c>
      <c r="J16" s="6">
        <f t="shared" si="4"/>
        <v>1</v>
      </c>
    </row>
    <row r="17" spans="1:10" x14ac:dyDescent="0.25">
      <c r="A17">
        <v>15</v>
      </c>
      <c r="B17">
        <v>15</v>
      </c>
      <c r="C17">
        <f>'district-data (4)'!I17</f>
        <v>334945</v>
      </c>
      <c r="D17">
        <f>'district-data (4)'!J17</f>
        <v>169972</v>
      </c>
      <c r="E17">
        <f>'district-data (4)'!K17</f>
        <v>164973</v>
      </c>
      <c r="F17" s="1">
        <f t="shared" si="0"/>
        <v>0.50746241920315271</v>
      </c>
      <c r="G17" s="1">
        <f t="shared" si="1"/>
        <v>0.49253758079684723</v>
      </c>
      <c r="H17" s="2">
        <f t="shared" si="2"/>
        <v>1.4924838406305485E-2</v>
      </c>
      <c r="I17" s="6">
        <f t="shared" si="3"/>
        <v>1</v>
      </c>
      <c r="J17" s="6">
        <f t="shared" si="4"/>
        <v>0</v>
      </c>
    </row>
    <row r="18" spans="1:10" x14ac:dyDescent="0.25">
      <c r="I18" s="6">
        <f>SUM(I3:I17)</f>
        <v>7</v>
      </c>
      <c r="J18" s="6">
        <f>SUM(J3:J17)</f>
        <v>8</v>
      </c>
    </row>
  </sheetData>
  <conditionalFormatting sqref="F1:F1048576">
    <cfRule type="containsText" priority="7" stopIfTrue="1" operator="containsText" text="D">
      <formula>NOT(ISERROR(SEARCH("D",F1)))</formula>
    </cfRule>
    <cfRule type="cellIs" dxfId="18" priority="10" operator="greaterThan">
      <formula>0.5</formula>
    </cfRule>
  </conditionalFormatting>
  <conditionalFormatting sqref="G1:G1048576">
    <cfRule type="containsText" priority="8" stopIfTrue="1" operator="containsText" text="R">
      <formula>NOT(ISERROR(SEARCH("R",G1)))</formula>
    </cfRule>
    <cfRule type="cellIs" dxfId="17" priority="9" operator="greaterThan">
      <formula>0.5</formula>
    </cfRule>
  </conditionalFormatting>
  <conditionalFormatting sqref="H1">
    <cfRule type="containsText" priority="4" stopIfTrue="1" operator="containsText" text="R">
      <formula>NOT(ISERROR(SEARCH("R",H1)))</formula>
    </cfRule>
    <cfRule type="cellIs" dxfId="16" priority="5" operator="greaterThan">
      <formula>0.5</formula>
    </cfRule>
  </conditionalFormatting>
  <conditionalFormatting sqref="H3:H17">
    <cfRule type="colorScale" priority="3">
      <colorScale>
        <cfvo type="num" val="-0.5"/>
        <cfvo type="num" val="0"/>
        <cfvo type="num" val="0.5"/>
        <color rgb="FFFF0000"/>
        <color theme="0"/>
        <color rgb="FF0070C0"/>
      </colorScale>
    </cfRule>
  </conditionalFormatting>
  <conditionalFormatting sqref="I1:J1">
    <cfRule type="containsText" priority="1" stopIfTrue="1" operator="containsText" text="R">
      <formula>NOT(ISERROR(SEARCH("R",I1)))</formula>
    </cfRule>
    <cfRule type="cellIs" dxfId="15" priority="2" operator="greaterThan">
      <formula>0.5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18"/>
  <sheetViews>
    <sheetView workbookViewId="0">
      <selection activeCell="I3" sqref="I3:J17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14.85546875" bestFit="1" customWidth="1"/>
    <col min="4" max="4" width="14.5703125" bestFit="1" customWidth="1"/>
    <col min="5" max="5" width="13.85546875" bestFit="1" customWidth="1"/>
  </cols>
  <sheetData>
    <row r="1" spans="1:10" x14ac:dyDescent="0.25">
      <c r="A1" t="s">
        <v>0</v>
      </c>
      <c r="B1" t="s">
        <v>1</v>
      </c>
      <c r="C1" t="s">
        <v>11</v>
      </c>
      <c r="D1" t="s">
        <v>12</v>
      </c>
      <c r="E1" t="s">
        <v>13</v>
      </c>
      <c r="F1" t="s">
        <v>104</v>
      </c>
      <c r="G1" t="s">
        <v>105</v>
      </c>
      <c r="H1" t="s">
        <v>114</v>
      </c>
      <c r="I1" s="6" t="s">
        <v>124</v>
      </c>
      <c r="J1" s="6" t="s">
        <v>125</v>
      </c>
    </row>
    <row r="2" spans="1:10" x14ac:dyDescent="0.25">
      <c r="A2">
        <v>0</v>
      </c>
      <c r="B2" t="s">
        <v>103</v>
      </c>
      <c r="C2">
        <f>'district-data (4)'!L2</f>
        <v>0</v>
      </c>
      <c r="D2">
        <f>'district-data (4)'!M2</f>
        <v>0</v>
      </c>
      <c r="E2">
        <f>'district-data (4)'!N2</f>
        <v>0</v>
      </c>
      <c r="I2" s="6"/>
      <c r="J2" s="6"/>
    </row>
    <row r="3" spans="1:10" x14ac:dyDescent="0.25">
      <c r="A3">
        <v>1</v>
      </c>
      <c r="B3">
        <v>1</v>
      </c>
      <c r="C3">
        <f>'district-data (4)'!L3</f>
        <v>319265</v>
      </c>
      <c r="D3">
        <f>'district-data (4)'!M3</f>
        <v>191102</v>
      </c>
      <c r="E3">
        <f>'district-data (4)'!N3</f>
        <v>128163</v>
      </c>
      <c r="F3" s="1">
        <f>D3/C3</f>
        <v>0.59856858722377959</v>
      </c>
      <c r="G3" s="1">
        <f>E3/C3</f>
        <v>0.40143141277622041</v>
      </c>
      <c r="H3" s="2">
        <f>F3-G3</f>
        <v>0.19713717444755918</v>
      </c>
      <c r="I3" s="6">
        <f>IF(H3&gt;0,1,0)</f>
        <v>1</v>
      </c>
      <c r="J3" s="6">
        <f>IF(H3&lt;0,1,0)</f>
        <v>0</v>
      </c>
    </row>
    <row r="4" spans="1:10" x14ac:dyDescent="0.25">
      <c r="A4">
        <v>2</v>
      </c>
      <c r="B4">
        <v>2</v>
      </c>
      <c r="C4">
        <f>'district-data (4)'!L4</f>
        <v>292789</v>
      </c>
      <c r="D4">
        <f>'district-data (4)'!M4</f>
        <v>106989</v>
      </c>
      <c r="E4">
        <f>'district-data (4)'!N4</f>
        <v>185800</v>
      </c>
      <c r="F4" s="1">
        <f t="shared" ref="F4:F17" si="0">D4/C4</f>
        <v>0.36541331812329014</v>
      </c>
      <c r="G4" s="1">
        <f t="shared" ref="G4:G17" si="1">E4/C4</f>
        <v>0.63458668187670986</v>
      </c>
      <c r="H4" s="2">
        <f t="shared" ref="H4:H17" si="2">F4-G4</f>
        <v>-0.26917336375341971</v>
      </c>
      <c r="I4" s="6">
        <f t="shared" ref="I4:I17" si="3">IF(H4&gt;0,1,0)</f>
        <v>0</v>
      </c>
      <c r="J4" s="6">
        <f t="shared" ref="J4:J17" si="4">IF(H4&lt;0,1,0)</f>
        <v>1</v>
      </c>
    </row>
    <row r="5" spans="1:10" x14ac:dyDescent="0.25">
      <c r="A5">
        <v>3</v>
      </c>
      <c r="B5">
        <v>3</v>
      </c>
      <c r="C5">
        <f>'district-data (4)'!L5</f>
        <v>255800</v>
      </c>
      <c r="D5">
        <f>'district-data (4)'!M5</f>
        <v>186540</v>
      </c>
      <c r="E5">
        <f>'district-data (4)'!N5</f>
        <v>69260</v>
      </c>
      <c r="F5" s="1">
        <f t="shared" si="0"/>
        <v>0.72924159499609065</v>
      </c>
      <c r="G5" s="1">
        <f t="shared" si="1"/>
        <v>0.2707584050039093</v>
      </c>
      <c r="H5" s="2">
        <f t="shared" si="2"/>
        <v>0.45848318999218135</v>
      </c>
      <c r="I5" s="6">
        <f t="shared" si="3"/>
        <v>1</v>
      </c>
      <c r="J5" s="6">
        <f t="shared" si="4"/>
        <v>0</v>
      </c>
    </row>
    <row r="6" spans="1:10" x14ac:dyDescent="0.25">
      <c r="A6">
        <v>4</v>
      </c>
      <c r="B6">
        <v>4</v>
      </c>
      <c r="C6">
        <f>'district-data (4)'!L6</f>
        <v>310732</v>
      </c>
      <c r="D6">
        <f>'district-data (4)'!M6</f>
        <v>185150</v>
      </c>
      <c r="E6">
        <f>'district-data (4)'!N6</f>
        <v>125582</v>
      </c>
      <c r="F6" s="1">
        <f t="shared" si="0"/>
        <v>0.595851087110436</v>
      </c>
      <c r="G6" s="1">
        <f t="shared" si="1"/>
        <v>0.404148912889564</v>
      </c>
      <c r="H6" s="2">
        <f t="shared" si="2"/>
        <v>0.19170217422087199</v>
      </c>
      <c r="I6" s="6">
        <f t="shared" si="3"/>
        <v>1</v>
      </c>
      <c r="J6" s="6">
        <f t="shared" si="4"/>
        <v>0</v>
      </c>
    </row>
    <row r="7" spans="1:10" x14ac:dyDescent="0.25">
      <c r="A7">
        <v>5</v>
      </c>
      <c r="B7">
        <v>5</v>
      </c>
      <c r="C7">
        <f>'district-data (4)'!L7</f>
        <v>287539</v>
      </c>
      <c r="D7">
        <f>'district-data (4)'!M7</f>
        <v>104922</v>
      </c>
      <c r="E7">
        <f>'district-data (4)'!N7</f>
        <v>182617</v>
      </c>
      <c r="F7" s="1">
        <f t="shared" si="0"/>
        <v>0.36489658794111407</v>
      </c>
      <c r="G7" s="1">
        <f t="shared" si="1"/>
        <v>0.63510341205888587</v>
      </c>
      <c r="H7" s="2">
        <f t="shared" si="2"/>
        <v>-0.2702068241177718</v>
      </c>
      <c r="I7" s="6">
        <f t="shared" si="3"/>
        <v>0</v>
      </c>
      <c r="J7" s="6">
        <f t="shared" si="4"/>
        <v>1</v>
      </c>
    </row>
    <row r="8" spans="1:10" x14ac:dyDescent="0.25">
      <c r="A8">
        <v>6</v>
      </c>
      <c r="B8">
        <v>6</v>
      </c>
      <c r="C8">
        <f>'district-data (4)'!L8</f>
        <v>270884</v>
      </c>
      <c r="D8">
        <f>'district-data (4)'!M8</f>
        <v>119971</v>
      </c>
      <c r="E8">
        <f>'district-data (4)'!N8</f>
        <v>150913</v>
      </c>
      <c r="F8" s="1">
        <f t="shared" si="0"/>
        <v>0.44288699221807121</v>
      </c>
      <c r="G8" s="1">
        <f t="shared" si="1"/>
        <v>0.55711300778192885</v>
      </c>
      <c r="H8" s="2">
        <f t="shared" si="2"/>
        <v>-0.11422601556385764</v>
      </c>
      <c r="I8" s="6">
        <f t="shared" si="3"/>
        <v>0</v>
      </c>
      <c r="J8" s="6">
        <f t="shared" si="4"/>
        <v>1</v>
      </c>
    </row>
    <row r="9" spans="1:10" x14ac:dyDescent="0.25">
      <c r="A9">
        <v>7</v>
      </c>
      <c r="B9">
        <v>7</v>
      </c>
      <c r="C9">
        <f>'district-data (4)'!L9</f>
        <v>296274</v>
      </c>
      <c r="D9">
        <f>'district-data (4)'!M9</f>
        <v>134803</v>
      </c>
      <c r="E9">
        <f>'district-data (4)'!N9</f>
        <v>161471</v>
      </c>
      <c r="F9" s="1">
        <f t="shared" si="0"/>
        <v>0.45499436332584026</v>
      </c>
      <c r="G9" s="1">
        <f t="shared" si="1"/>
        <v>0.54500563667415969</v>
      </c>
      <c r="H9" s="2">
        <f t="shared" si="2"/>
        <v>-9.0011273348319432E-2</v>
      </c>
      <c r="I9" s="6">
        <f t="shared" si="3"/>
        <v>0</v>
      </c>
      <c r="J9" s="6">
        <f t="shared" si="4"/>
        <v>1</v>
      </c>
    </row>
    <row r="10" spans="1:10" x14ac:dyDescent="0.25">
      <c r="A10">
        <v>8</v>
      </c>
      <c r="B10">
        <v>8</v>
      </c>
      <c r="C10">
        <f>'district-data (4)'!L10</f>
        <v>287940</v>
      </c>
      <c r="D10">
        <f>'district-data (4)'!M10</f>
        <v>112216</v>
      </c>
      <c r="E10">
        <f>'district-data (4)'!N10</f>
        <v>175724</v>
      </c>
      <c r="F10" s="1">
        <f t="shared" si="0"/>
        <v>0.38972008057234148</v>
      </c>
      <c r="G10" s="1">
        <f t="shared" si="1"/>
        <v>0.61027991942765858</v>
      </c>
      <c r="H10" s="2">
        <f t="shared" si="2"/>
        <v>-0.2205598388553171</v>
      </c>
      <c r="I10" s="6">
        <f t="shared" si="3"/>
        <v>0</v>
      </c>
      <c r="J10" s="6">
        <f t="shared" si="4"/>
        <v>1</v>
      </c>
    </row>
    <row r="11" spans="1:10" x14ac:dyDescent="0.25">
      <c r="A11">
        <v>9</v>
      </c>
      <c r="B11">
        <v>9</v>
      </c>
      <c r="C11">
        <f>'district-data (4)'!L11</f>
        <v>287276</v>
      </c>
      <c r="D11">
        <f>'district-data (4)'!M11</f>
        <v>172659</v>
      </c>
      <c r="E11">
        <f>'district-data (4)'!N11</f>
        <v>114617</v>
      </c>
      <c r="F11" s="1">
        <f t="shared" si="0"/>
        <v>0.60102131747866161</v>
      </c>
      <c r="G11" s="1">
        <f t="shared" si="1"/>
        <v>0.39897868252133839</v>
      </c>
      <c r="H11" s="2">
        <f t="shared" si="2"/>
        <v>0.20204263495732322</v>
      </c>
      <c r="I11" s="6">
        <f t="shared" si="3"/>
        <v>1</v>
      </c>
      <c r="J11" s="6">
        <f t="shared" si="4"/>
        <v>0</v>
      </c>
    </row>
    <row r="12" spans="1:10" x14ac:dyDescent="0.25">
      <c r="A12">
        <v>10</v>
      </c>
      <c r="B12">
        <v>10</v>
      </c>
      <c r="C12">
        <f>'district-data (4)'!L12</f>
        <v>299871</v>
      </c>
      <c r="D12">
        <f>'district-data (4)'!M12</f>
        <v>160101</v>
      </c>
      <c r="E12">
        <f>'district-data (4)'!N12</f>
        <v>139770</v>
      </c>
      <c r="F12" s="1">
        <f t="shared" si="0"/>
        <v>0.5338995768180318</v>
      </c>
      <c r="G12" s="1">
        <f t="shared" si="1"/>
        <v>0.46610042318196826</v>
      </c>
      <c r="H12" s="2">
        <f t="shared" si="2"/>
        <v>6.7799153636063536E-2</v>
      </c>
      <c r="I12" s="6">
        <f t="shared" si="3"/>
        <v>1</v>
      </c>
      <c r="J12" s="6">
        <f t="shared" si="4"/>
        <v>0</v>
      </c>
    </row>
    <row r="13" spans="1:10" x14ac:dyDescent="0.25">
      <c r="A13">
        <v>11</v>
      </c>
      <c r="B13">
        <v>11</v>
      </c>
      <c r="C13">
        <f>'district-data (4)'!L13</f>
        <v>284424</v>
      </c>
      <c r="D13">
        <f>'district-data (4)'!M13</f>
        <v>231656</v>
      </c>
      <c r="E13">
        <f>'district-data (4)'!N13</f>
        <v>52768</v>
      </c>
      <c r="F13" s="1">
        <f t="shared" si="0"/>
        <v>0.8144741653306331</v>
      </c>
      <c r="G13" s="1">
        <f t="shared" si="1"/>
        <v>0.18552583466936687</v>
      </c>
      <c r="H13" s="2">
        <f t="shared" si="2"/>
        <v>0.62894833066126621</v>
      </c>
      <c r="I13" s="6">
        <f t="shared" si="3"/>
        <v>1</v>
      </c>
      <c r="J13" s="6">
        <f t="shared" si="4"/>
        <v>0</v>
      </c>
    </row>
    <row r="14" spans="1:10" x14ac:dyDescent="0.25">
      <c r="A14">
        <v>12</v>
      </c>
      <c r="B14">
        <v>12</v>
      </c>
      <c r="C14">
        <f>'district-data (4)'!L14</f>
        <v>274892</v>
      </c>
      <c r="D14">
        <f>'district-data (4)'!M14</f>
        <v>109604</v>
      </c>
      <c r="E14">
        <f>'district-data (4)'!N14</f>
        <v>165288</v>
      </c>
      <c r="F14" s="1">
        <f t="shared" si="0"/>
        <v>0.39871658687775563</v>
      </c>
      <c r="G14" s="1">
        <f t="shared" si="1"/>
        <v>0.60128341312224443</v>
      </c>
      <c r="H14" s="2">
        <f t="shared" si="2"/>
        <v>-0.2025668262444888</v>
      </c>
      <c r="I14" s="6">
        <f t="shared" si="3"/>
        <v>0</v>
      </c>
      <c r="J14" s="6">
        <f t="shared" si="4"/>
        <v>1</v>
      </c>
    </row>
    <row r="15" spans="1:10" x14ac:dyDescent="0.25">
      <c r="A15">
        <v>13</v>
      </c>
      <c r="B15">
        <v>13</v>
      </c>
      <c r="C15">
        <f>'district-data (4)'!L15</f>
        <v>310212</v>
      </c>
      <c r="D15">
        <f>'district-data (4)'!M15</f>
        <v>179004</v>
      </c>
      <c r="E15">
        <f>'district-data (4)'!N15</f>
        <v>131208</v>
      </c>
      <c r="F15" s="1">
        <f t="shared" si="0"/>
        <v>0.57703763877606284</v>
      </c>
      <c r="G15" s="1">
        <f t="shared" si="1"/>
        <v>0.42296236122393716</v>
      </c>
      <c r="H15" s="2">
        <f t="shared" si="2"/>
        <v>0.15407527755212569</v>
      </c>
      <c r="I15" s="6">
        <f t="shared" si="3"/>
        <v>1</v>
      </c>
      <c r="J15" s="6">
        <f t="shared" si="4"/>
        <v>0</v>
      </c>
    </row>
    <row r="16" spans="1:10" x14ac:dyDescent="0.25">
      <c r="A16">
        <v>14</v>
      </c>
      <c r="B16">
        <v>14</v>
      </c>
      <c r="C16">
        <f>'district-data (4)'!L16</f>
        <v>301656</v>
      </c>
      <c r="D16">
        <f>'district-data (4)'!M16</f>
        <v>167618</v>
      </c>
      <c r="E16">
        <f>'district-data (4)'!N16</f>
        <v>134038</v>
      </c>
      <c r="F16" s="1">
        <f t="shared" si="0"/>
        <v>0.5556594266316599</v>
      </c>
      <c r="G16" s="1">
        <f t="shared" si="1"/>
        <v>0.4443405733683401</v>
      </c>
      <c r="H16" s="2">
        <f t="shared" si="2"/>
        <v>0.11131885326331981</v>
      </c>
      <c r="I16" s="6">
        <f t="shared" si="3"/>
        <v>1</v>
      </c>
      <c r="J16" s="6">
        <f t="shared" si="4"/>
        <v>0</v>
      </c>
    </row>
    <row r="17" spans="1:10" x14ac:dyDescent="0.25">
      <c r="A17">
        <v>15</v>
      </c>
      <c r="B17">
        <v>15</v>
      </c>
      <c r="C17">
        <f>'district-data (4)'!L17</f>
        <v>336513</v>
      </c>
      <c r="D17">
        <f>'district-data (4)'!M17</f>
        <v>196173</v>
      </c>
      <c r="E17">
        <f>'district-data (4)'!N17</f>
        <v>140340</v>
      </c>
      <c r="F17" s="1">
        <f t="shared" si="0"/>
        <v>0.58295816209180629</v>
      </c>
      <c r="G17" s="1">
        <f t="shared" si="1"/>
        <v>0.41704183790819371</v>
      </c>
      <c r="H17" s="2">
        <f t="shared" si="2"/>
        <v>0.16591632418361257</v>
      </c>
      <c r="I17" s="6">
        <f t="shared" si="3"/>
        <v>1</v>
      </c>
      <c r="J17" s="6">
        <f t="shared" si="4"/>
        <v>0</v>
      </c>
    </row>
    <row r="18" spans="1:10" x14ac:dyDescent="0.25">
      <c r="I18" s="6">
        <f>SUM(I3:I17)</f>
        <v>9</v>
      </c>
      <c r="J18" s="6">
        <f>SUM(J3:J17)</f>
        <v>6</v>
      </c>
    </row>
  </sheetData>
  <conditionalFormatting sqref="F1:F1048576">
    <cfRule type="containsText" priority="6" stopIfTrue="1" operator="containsText" text="D">
      <formula>NOT(ISERROR(SEARCH("D",F1)))</formula>
    </cfRule>
    <cfRule type="cellIs" dxfId="14" priority="9" operator="greaterThan">
      <formula>0.5</formula>
    </cfRule>
  </conditionalFormatting>
  <conditionalFormatting sqref="G1:G1048576">
    <cfRule type="containsText" priority="7" stopIfTrue="1" operator="containsText" text="R">
      <formula>NOT(ISERROR(SEARCH("R",G1)))</formula>
    </cfRule>
    <cfRule type="cellIs" dxfId="13" priority="8" operator="greaterThan">
      <formula>0.5</formula>
    </cfRule>
  </conditionalFormatting>
  <conditionalFormatting sqref="H1">
    <cfRule type="containsText" priority="4" stopIfTrue="1" operator="containsText" text="R">
      <formula>NOT(ISERROR(SEARCH("R",H1)))</formula>
    </cfRule>
    <cfRule type="cellIs" dxfId="12" priority="5" operator="greaterThan">
      <formula>0.5</formula>
    </cfRule>
  </conditionalFormatting>
  <conditionalFormatting sqref="H3:H17">
    <cfRule type="colorScale" priority="3">
      <colorScale>
        <cfvo type="num" val="-0.5"/>
        <cfvo type="num" val="0"/>
        <cfvo type="num" val="0.5"/>
        <color rgb="FFFF0000"/>
        <color theme="0"/>
        <color rgb="FF0070C0"/>
      </colorScale>
    </cfRule>
  </conditionalFormatting>
  <conditionalFormatting sqref="I1:J1">
    <cfRule type="containsText" priority="1" stopIfTrue="1" operator="containsText" text="R">
      <formula>NOT(ISERROR(SEARCH("R",I1)))</formula>
    </cfRule>
    <cfRule type="cellIs" dxfId="11" priority="2" operator="greaterThan">
      <formula>0.5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J18"/>
  <sheetViews>
    <sheetView workbookViewId="0">
      <selection activeCell="I3" sqref="I3:J17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15" bestFit="1" customWidth="1"/>
    <col min="4" max="4" width="14.7109375" bestFit="1" customWidth="1"/>
    <col min="5" max="5" width="14" bestFit="1" customWidth="1"/>
  </cols>
  <sheetData>
    <row r="1" spans="1:10" x14ac:dyDescent="0.25">
      <c r="A1" t="s">
        <v>0</v>
      </c>
      <c r="B1" t="s">
        <v>1</v>
      </c>
      <c r="C1" t="s">
        <v>14</v>
      </c>
      <c r="D1" t="s">
        <v>15</v>
      </c>
      <c r="E1" t="s">
        <v>16</v>
      </c>
      <c r="F1" t="s">
        <v>104</v>
      </c>
      <c r="G1" t="s">
        <v>105</v>
      </c>
      <c r="H1" t="s">
        <v>114</v>
      </c>
      <c r="I1" s="6" t="s">
        <v>124</v>
      </c>
      <c r="J1" s="6" t="s">
        <v>125</v>
      </c>
    </row>
    <row r="2" spans="1:10" x14ac:dyDescent="0.25">
      <c r="A2">
        <v>0</v>
      </c>
      <c r="B2" t="s">
        <v>103</v>
      </c>
      <c r="C2">
        <f>'district-data (4)'!O2</f>
        <v>0</v>
      </c>
      <c r="D2">
        <f>'district-data (4)'!P2</f>
        <v>0</v>
      </c>
      <c r="E2">
        <f>'district-data (4)'!Q2</f>
        <v>0</v>
      </c>
      <c r="I2" s="6"/>
      <c r="J2" s="6"/>
    </row>
    <row r="3" spans="1:10" x14ac:dyDescent="0.25">
      <c r="A3">
        <v>1</v>
      </c>
      <c r="B3">
        <v>1</v>
      </c>
      <c r="C3">
        <f>'district-data (4)'!O3</f>
        <v>321279</v>
      </c>
      <c r="D3">
        <f>'district-data (4)'!P3</f>
        <v>173800</v>
      </c>
      <c r="E3">
        <f>'district-data (4)'!Q3</f>
        <v>138647</v>
      </c>
      <c r="F3" s="1">
        <f>D3/C3</f>
        <v>0.54096283915226329</v>
      </c>
      <c r="G3" s="3">
        <f>E3/C3</f>
        <v>0.43154703544271489</v>
      </c>
      <c r="H3" s="2">
        <f>F3-G3</f>
        <v>0.1094158037095484</v>
      </c>
      <c r="I3" s="6">
        <f>IF(H3&gt;0,1,0)</f>
        <v>1</v>
      </c>
      <c r="J3" s="6">
        <f>IF(H3&lt;0,1,0)</f>
        <v>0</v>
      </c>
    </row>
    <row r="4" spans="1:10" x14ac:dyDescent="0.25">
      <c r="A4">
        <v>2</v>
      </c>
      <c r="B4">
        <v>2</v>
      </c>
      <c r="C4">
        <f>'district-data (4)'!O4</f>
        <v>293982</v>
      </c>
      <c r="D4">
        <f>'district-data (4)'!P4</f>
        <v>90969</v>
      </c>
      <c r="E4">
        <f>'district-data (4)'!Q4</f>
        <v>194316</v>
      </c>
      <c r="F4" s="1">
        <f t="shared" ref="F4:F17" si="0">D4/C4</f>
        <v>0.30943731248851969</v>
      </c>
      <c r="G4" s="5">
        <f t="shared" ref="G4:G17" si="1">E4/C4</f>
        <v>0.66097924362716087</v>
      </c>
      <c r="H4" s="2">
        <f t="shared" ref="H4:H17" si="2">F4-G4</f>
        <v>-0.35154193113864118</v>
      </c>
      <c r="I4" s="6">
        <f t="shared" ref="I4:I17" si="3">IF(H4&gt;0,1,0)</f>
        <v>0</v>
      </c>
      <c r="J4" s="6">
        <f t="shared" ref="J4:J17" si="4">IF(H4&lt;0,1,0)</f>
        <v>1</v>
      </c>
    </row>
    <row r="5" spans="1:10" x14ac:dyDescent="0.25">
      <c r="A5">
        <v>3</v>
      </c>
      <c r="B5">
        <v>3</v>
      </c>
      <c r="C5">
        <f>'district-data (4)'!O5</f>
        <v>256948</v>
      </c>
      <c r="D5">
        <f>'district-data (4)'!P5</f>
        <v>175643</v>
      </c>
      <c r="E5">
        <f>'district-data (4)'!Q5</f>
        <v>75079</v>
      </c>
      <c r="F5" s="1">
        <f t="shared" si="0"/>
        <v>0.68357410837990562</v>
      </c>
      <c r="G5" s="1">
        <f t="shared" si="1"/>
        <v>0.29219530800006227</v>
      </c>
      <c r="H5" s="2">
        <f t="shared" si="2"/>
        <v>0.39137880037984335</v>
      </c>
      <c r="I5" s="6">
        <f t="shared" si="3"/>
        <v>1</v>
      </c>
      <c r="J5" s="6">
        <f t="shared" si="4"/>
        <v>0</v>
      </c>
    </row>
    <row r="6" spans="1:10" x14ac:dyDescent="0.25">
      <c r="A6">
        <v>4</v>
      </c>
      <c r="B6">
        <v>4</v>
      </c>
      <c r="C6">
        <f>'district-data (4)'!O6</f>
        <v>312522</v>
      </c>
      <c r="D6">
        <f>'district-data (4)'!P6</f>
        <v>163333</v>
      </c>
      <c r="E6">
        <f>'district-data (4)'!Q6</f>
        <v>140521</v>
      </c>
      <c r="F6" s="1">
        <f t="shared" si="0"/>
        <v>0.52262880693199198</v>
      </c>
      <c r="G6" s="1">
        <f t="shared" si="1"/>
        <v>0.44963554565758573</v>
      </c>
      <c r="H6" s="2">
        <f t="shared" si="2"/>
        <v>7.2993261274406251E-2</v>
      </c>
      <c r="I6" s="6">
        <f t="shared" si="3"/>
        <v>1</v>
      </c>
      <c r="J6" s="6">
        <f t="shared" si="4"/>
        <v>0</v>
      </c>
    </row>
    <row r="7" spans="1:10" x14ac:dyDescent="0.25">
      <c r="A7">
        <v>5</v>
      </c>
      <c r="B7">
        <v>5</v>
      </c>
      <c r="C7">
        <f>'district-data (4)'!O7</f>
        <v>289049</v>
      </c>
      <c r="D7">
        <f>'district-data (4)'!P7</f>
        <v>78734</v>
      </c>
      <c r="E7">
        <f>'district-data (4)'!Q7</f>
        <v>200814</v>
      </c>
      <c r="F7" s="1">
        <f t="shared" si="0"/>
        <v>0.27238980242104283</v>
      </c>
      <c r="G7" s="1">
        <f t="shared" si="1"/>
        <v>0.69474033814335978</v>
      </c>
      <c r="H7" s="2">
        <f t="shared" si="2"/>
        <v>-0.42235053572231696</v>
      </c>
      <c r="I7" s="6">
        <f t="shared" si="3"/>
        <v>0</v>
      </c>
      <c r="J7" s="6">
        <f t="shared" si="4"/>
        <v>1</v>
      </c>
    </row>
    <row r="8" spans="1:10" x14ac:dyDescent="0.25">
      <c r="A8">
        <v>6</v>
      </c>
      <c r="B8">
        <v>6</v>
      </c>
      <c r="C8">
        <f>'district-data (4)'!O8</f>
        <v>272336</v>
      </c>
      <c r="D8">
        <f>'district-data (4)'!P8</f>
        <v>97442</v>
      </c>
      <c r="E8">
        <f>'district-data (4)'!Q8</f>
        <v>166958</v>
      </c>
      <c r="F8" s="1">
        <f t="shared" si="0"/>
        <v>0.35780065801069266</v>
      </c>
      <c r="G8" s="1">
        <f t="shared" si="1"/>
        <v>0.61305886845661239</v>
      </c>
      <c r="H8" s="2">
        <f t="shared" si="2"/>
        <v>-0.25525821044591973</v>
      </c>
      <c r="I8" s="6">
        <f t="shared" si="3"/>
        <v>0</v>
      </c>
      <c r="J8" s="6">
        <f t="shared" si="4"/>
        <v>1</v>
      </c>
    </row>
    <row r="9" spans="1:10" x14ac:dyDescent="0.25">
      <c r="A9">
        <v>7</v>
      </c>
      <c r="B9">
        <v>7</v>
      </c>
      <c r="C9">
        <f>'district-data (4)'!O9</f>
        <v>297331</v>
      </c>
      <c r="D9">
        <f>'district-data (4)'!P9</f>
        <v>116430</v>
      </c>
      <c r="E9">
        <f>'district-data (4)'!Q9</f>
        <v>171343</v>
      </c>
      <c r="F9" s="1">
        <f t="shared" si="0"/>
        <v>0.3915837904557547</v>
      </c>
      <c r="G9" s="5">
        <f t="shared" si="1"/>
        <v>0.57627021736717665</v>
      </c>
      <c r="H9" s="2">
        <f t="shared" si="2"/>
        <v>-0.18468642691142195</v>
      </c>
      <c r="I9" s="6">
        <f t="shared" si="3"/>
        <v>0</v>
      </c>
      <c r="J9" s="6">
        <f t="shared" si="4"/>
        <v>1</v>
      </c>
    </row>
    <row r="10" spans="1:10" x14ac:dyDescent="0.25">
      <c r="A10">
        <v>8</v>
      </c>
      <c r="B10">
        <v>8</v>
      </c>
      <c r="C10">
        <f>'district-data (4)'!O10</f>
        <v>288695</v>
      </c>
      <c r="D10">
        <f>'district-data (4)'!P10</f>
        <v>93444</v>
      </c>
      <c r="E10">
        <f>'district-data (4)'!Q10</f>
        <v>185982</v>
      </c>
      <c r="F10" s="1">
        <f t="shared" si="0"/>
        <v>0.32367723722267444</v>
      </c>
      <c r="G10" s="1">
        <f t="shared" si="1"/>
        <v>0.64421621434385767</v>
      </c>
      <c r="H10" s="2">
        <f t="shared" si="2"/>
        <v>-0.32053897712118323</v>
      </c>
      <c r="I10" s="6">
        <f t="shared" si="3"/>
        <v>0</v>
      </c>
      <c r="J10" s="6">
        <f t="shared" si="4"/>
        <v>1</v>
      </c>
    </row>
    <row r="11" spans="1:10" x14ac:dyDescent="0.25">
      <c r="A11">
        <v>9</v>
      </c>
      <c r="B11">
        <v>9</v>
      </c>
      <c r="C11">
        <f>'district-data (4)'!O11</f>
        <v>289293</v>
      </c>
      <c r="D11">
        <f>'district-data (4)'!P11</f>
        <v>149877</v>
      </c>
      <c r="E11">
        <f>'district-data (4)'!Q11</f>
        <v>128615</v>
      </c>
      <c r="F11" s="4">
        <f t="shared" si="0"/>
        <v>0.51808028538540507</v>
      </c>
      <c r="G11" s="3">
        <f t="shared" si="1"/>
        <v>0.4445838648014297</v>
      </c>
      <c r="H11" s="2">
        <f t="shared" si="2"/>
        <v>7.3496420583975375E-2</v>
      </c>
      <c r="I11" s="6">
        <f t="shared" si="3"/>
        <v>1</v>
      </c>
      <c r="J11" s="6">
        <f t="shared" si="4"/>
        <v>0</v>
      </c>
    </row>
    <row r="12" spans="1:10" x14ac:dyDescent="0.25">
      <c r="A12">
        <v>10</v>
      </c>
      <c r="B12">
        <v>10</v>
      </c>
      <c r="C12">
        <f>'district-data (4)'!O12</f>
        <v>301044</v>
      </c>
      <c r="D12">
        <f>'district-data (4)'!P12</f>
        <v>136253</v>
      </c>
      <c r="E12">
        <f>'district-data (4)'!Q12</f>
        <v>155539</v>
      </c>
      <c r="F12" s="1">
        <f t="shared" si="0"/>
        <v>0.45260161305324137</v>
      </c>
      <c r="G12" s="1">
        <f t="shared" si="1"/>
        <v>0.51666533795724212</v>
      </c>
      <c r="H12" s="2">
        <f t="shared" si="2"/>
        <v>-6.4063724904000752E-2</v>
      </c>
      <c r="I12" s="6">
        <f t="shared" si="3"/>
        <v>0</v>
      </c>
      <c r="J12" s="6">
        <f t="shared" si="4"/>
        <v>1</v>
      </c>
    </row>
    <row r="13" spans="1:10" x14ac:dyDescent="0.25">
      <c r="A13">
        <v>11</v>
      </c>
      <c r="B13">
        <v>11</v>
      </c>
      <c r="C13">
        <f>'district-data (4)'!O13</f>
        <v>285630</v>
      </c>
      <c r="D13">
        <f>'district-data (4)'!P13</f>
        <v>217883</v>
      </c>
      <c r="E13">
        <f>'district-data (4)'!Q13</f>
        <v>61515</v>
      </c>
      <c r="F13" s="1">
        <f t="shared" si="0"/>
        <v>0.76281553058152152</v>
      </c>
      <c r="G13" s="1">
        <f t="shared" si="1"/>
        <v>0.21536603297972903</v>
      </c>
      <c r="H13" s="2">
        <f t="shared" si="2"/>
        <v>0.54744949760179251</v>
      </c>
      <c r="I13" s="6">
        <f t="shared" si="3"/>
        <v>1</v>
      </c>
      <c r="J13" s="6">
        <f t="shared" si="4"/>
        <v>0</v>
      </c>
    </row>
    <row r="14" spans="1:10" x14ac:dyDescent="0.25">
      <c r="A14">
        <v>12</v>
      </c>
      <c r="B14">
        <v>12</v>
      </c>
      <c r="C14">
        <f>'district-data (4)'!O14</f>
        <v>275905</v>
      </c>
      <c r="D14">
        <f>'district-data (4)'!P14</f>
        <v>90349</v>
      </c>
      <c r="E14">
        <f>'district-data (4)'!Q14</f>
        <v>176709</v>
      </c>
      <c r="F14" s="1">
        <f t="shared" si="0"/>
        <v>0.32746416338957252</v>
      </c>
      <c r="G14" s="1">
        <f t="shared" si="1"/>
        <v>0.64047045178594086</v>
      </c>
      <c r="H14" s="2">
        <f t="shared" si="2"/>
        <v>-0.31300628839636835</v>
      </c>
      <c r="I14" s="6">
        <f t="shared" si="3"/>
        <v>0</v>
      </c>
      <c r="J14" s="6">
        <f t="shared" si="4"/>
        <v>1</v>
      </c>
    </row>
    <row r="15" spans="1:10" x14ac:dyDescent="0.25">
      <c r="A15">
        <v>13</v>
      </c>
      <c r="B15">
        <v>13</v>
      </c>
      <c r="C15">
        <f>'district-data (4)'!O15</f>
        <v>309658</v>
      </c>
      <c r="D15">
        <f>'district-data (4)'!P15</f>
        <v>160972</v>
      </c>
      <c r="E15">
        <f>'district-data (4)'!Q15</f>
        <v>139142</v>
      </c>
      <c r="F15" s="4">
        <f t="shared" si="0"/>
        <v>0.51983801484218073</v>
      </c>
      <c r="G15" s="1">
        <f t="shared" si="1"/>
        <v>0.44934088575137732</v>
      </c>
      <c r="H15" s="2">
        <f t="shared" si="2"/>
        <v>7.0497129090803412E-2</v>
      </c>
      <c r="I15" s="6">
        <f t="shared" si="3"/>
        <v>1</v>
      </c>
      <c r="J15" s="6">
        <f t="shared" si="4"/>
        <v>0</v>
      </c>
    </row>
    <row r="16" spans="1:10" x14ac:dyDescent="0.25">
      <c r="A16">
        <v>14</v>
      </c>
      <c r="B16">
        <v>14</v>
      </c>
      <c r="C16">
        <f>'district-data (4)'!O16</f>
        <v>302485</v>
      </c>
      <c r="D16">
        <f>'district-data (4)'!P16</f>
        <v>146368</v>
      </c>
      <c r="E16">
        <f>'district-data (4)'!Q16</f>
        <v>147080</v>
      </c>
      <c r="F16" s="1">
        <f t="shared" si="0"/>
        <v>0.48388515132981802</v>
      </c>
      <c r="G16" s="5">
        <f t="shared" si="1"/>
        <v>0.48623898705720947</v>
      </c>
      <c r="H16" s="2">
        <f t="shared" si="2"/>
        <v>-2.3538357273914512E-3</v>
      </c>
      <c r="I16" s="6">
        <f t="shared" si="3"/>
        <v>0</v>
      </c>
      <c r="J16" s="6">
        <f t="shared" si="4"/>
        <v>1</v>
      </c>
    </row>
    <row r="17" spans="1:10" x14ac:dyDescent="0.25">
      <c r="A17">
        <v>15</v>
      </c>
      <c r="B17">
        <v>15</v>
      </c>
      <c r="C17">
        <f>'district-data (4)'!O17</f>
        <v>339305</v>
      </c>
      <c r="D17">
        <f>'district-data (4)'!P17</f>
        <v>178549</v>
      </c>
      <c r="E17">
        <f>'district-data (4)'!Q17</f>
        <v>153565</v>
      </c>
      <c r="F17" s="1">
        <f t="shared" si="0"/>
        <v>0.52621977277081089</v>
      </c>
      <c r="G17" s="1">
        <f t="shared" si="1"/>
        <v>0.45258690558641929</v>
      </c>
      <c r="H17" s="2">
        <f t="shared" si="2"/>
        <v>7.3632867184391604E-2</v>
      </c>
      <c r="I17" s="6">
        <f t="shared" si="3"/>
        <v>1</v>
      </c>
      <c r="J17" s="6">
        <f t="shared" si="4"/>
        <v>0</v>
      </c>
    </row>
    <row r="18" spans="1:10" x14ac:dyDescent="0.25">
      <c r="I18" s="6">
        <f>SUM(I3:I17)</f>
        <v>7</v>
      </c>
      <c r="J18" s="6">
        <f>SUM(J3:J17)</f>
        <v>8</v>
      </c>
    </row>
  </sheetData>
  <conditionalFormatting sqref="F1:F1048576">
    <cfRule type="containsText" priority="6" stopIfTrue="1" operator="containsText" text="D">
      <formula>NOT(ISERROR(SEARCH("D",F1)))</formula>
    </cfRule>
    <cfRule type="cellIs" dxfId="10" priority="9" operator="greaterThan">
      <formula>0.5</formula>
    </cfRule>
  </conditionalFormatting>
  <conditionalFormatting sqref="G1:G1048576">
    <cfRule type="containsText" priority="7" stopIfTrue="1" operator="containsText" text="R">
      <formula>NOT(ISERROR(SEARCH("R",G1)))</formula>
    </cfRule>
    <cfRule type="cellIs" dxfId="9" priority="8" operator="greaterThan">
      <formula>0.5</formula>
    </cfRule>
  </conditionalFormatting>
  <conditionalFormatting sqref="H1">
    <cfRule type="containsText" priority="4" stopIfTrue="1" operator="containsText" text="R">
      <formula>NOT(ISERROR(SEARCH("R",H1)))</formula>
    </cfRule>
    <cfRule type="cellIs" dxfId="8" priority="5" operator="greaterThan">
      <formula>0.5</formula>
    </cfRule>
  </conditionalFormatting>
  <conditionalFormatting sqref="H3:H17">
    <cfRule type="colorScale" priority="3">
      <colorScale>
        <cfvo type="num" val="-0.5"/>
        <cfvo type="num" val="0"/>
        <cfvo type="num" val="0.5"/>
        <color rgb="FFFF0000"/>
        <color theme="0"/>
        <color rgb="FF0070C0"/>
      </colorScale>
    </cfRule>
  </conditionalFormatting>
  <conditionalFormatting sqref="I1:J1">
    <cfRule type="containsText" priority="1" stopIfTrue="1" operator="containsText" text="R">
      <formula>NOT(ISERROR(SEARCH("R",I1)))</formula>
    </cfRule>
    <cfRule type="cellIs" dxfId="7" priority="2" operator="greaterThan">
      <formula>0.5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18"/>
  <sheetViews>
    <sheetView workbookViewId="0">
      <selection activeCell="I3" sqref="I3:J17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14.85546875" bestFit="1" customWidth="1"/>
    <col min="4" max="4" width="14.5703125" bestFit="1" customWidth="1"/>
    <col min="5" max="5" width="13.85546875" bestFit="1" customWidth="1"/>
  </cols>
  <sheetData>
    <row r="1" spans="1:10" x14ac:dyDescent="0.25">
      <c r="A1" t="s">
        <v>0</v>
      </c>
      <c r="B1" t="s">
        <v>1</v>
      </c>
      <c r="C1" t="s">
        <v>17</v>
      </c>
      <c r="D1" t="s">
        <v>18</v>
      </c>
      <c r="E1" t="s">
        <v>19</v>
      </c>
      <c r="F1" t="s">
        <v>104</v>
      </c>
      <c r="G1" t="s">
        <v>105</v>
      </c>
      <c r="H1" t="s">
        <v>114</v>
      </c>
      <c r="I1" s="6" t="s">
        <v>124</v>
      </c>
      <c r="J1" s="6" t="s">
        <v>125</v>
      </c>
    </row>
    <row r="2" spans="1:10" x14ac:dyDescent="0.25">
      <c r="A2">
        <v>0</v>
      </c>
      <c r="B2" t="s">
        <v>103</v>
      </c>
      <c r="C2">
        <f>'district-data (4)'!R2</f>
        <v>0</v>
      </c>
      <c r="D2">
        <f>'district-data (4)'!S2</f>
        <v>0</v>
      </c>
      <c r="E2">
        <f>'district-data (4)'!T2</f>
        <v>0</v>
      </c>
      <c r="I2" s="6"/>
      <c r="J2" s="6"/>
    </row>
    <row r="3" spans="1:10" x14ac:dyDescent="0.25">
      <c r="A3">
        <v>1</v>
      </c>
      <c r="B3">
        <v>1</v>
      </c>
      <c r="C3">
        <f>'district-data (4)'!R3</f>
        <v>380482</v>
      </c>
      <c r="D3">
        <f>'district-data (4)'!S3</f>
        <v>163313</v>
      </c>
      <c r="E3">
        <f>'district-data (4)'!T3</f>
        <v>202320</v>
      </c>
      <c r="F3" s="1">
        <f>D3/C3</f>
        <v>0.42922661255985828</v>
      </c>
      <c r="G3" s="1">
        <f>E3/C3</f>
        <v>0.53174657408234816</v>
      </c>
      <c r="H3" s="2">
        <f>F3-G3</f>
        <v>-0.10251996152248988</v>
      </c>
      <c r="I3" s="6">
        <f>IF(H3&gt;0,1,0)</f>
        <v>0</v>
      </c>
      <c r="J3" s="6">
        <f>IF(H3&lt;0,1,0)</f>
        <v>1</v>
      </c>
    </row>
    <row r="4" spans="1:10" x14ac:dyDescent="0.25">
      <c r="A4">
        <v>2</v>
      </c>
      <c r="B4">
        <v>2</v>
      </c>
      <c r="C4">
        <f>'district-data (4)'!R4</f>
        <v>354356</v>
      </c>
      <c r="D4">
        <f>'district-data (4)'!S4</f>
        <v>77472</v>
      </c>
      <c r="E4">
        <f>'district-data (4)'!T4</f>
        <v>261401</v>
      </c>
      <c r="F4" s="1">
        <f t="shared" ref="F4:F17" si="0">D4/C4</f>
        <v>0.21862759484811883</v>
      </c>
      <c r="G4" s="1">
        <f t="shared" ref="G4:G17" si="1">E4/C4</f>
        <v>0.73767905721929361</v>
      </c>
      <c r="H4" s="2">
        <f t="shared" ref="H4:H17" si="2">F4-G4</f>
        <v>-0.51905146237117483</v>
      </c>
      <c r="I4" s="6">
        <f t="shared" ref="I4:I17" si="3">IF(H4&gt;0,1,0)</f>
        <v>0</v>
      </c>
      <c r="J4" s="6">
        <f t="shared" ref="J4:J17" si="4">IF(H4&lt;0,1,0)</f>
        <v>1</v>
      </c>
    </row>
    <row r="5" spans="1:10" x14ac:dyDescent="0.25">
      <c r="A5">
        <v>3</v>
      </c>
      <c r="B5">
        <v>3</v>
      </c>
      <c r="C5">
        <f>'district-data (4)'!R5</f>
        <v>312866</v>
      </c>
      <c r="D5">
        <f>'district-data (4)'!S5</f>
        <v>178279</v>
      </c>
      <c r="E5">
        <f>'district-data (4)'!T5</f>
        <v>119924</v>
      </c>
      <c r="F5" s="1">
        <f t="shared" si="0"/>
        <v>0.56982542046754836</v>
      </c>
      <c r="G5" s="1">
        <f t="shared" si="1"/>
        <v>0.38330786982286347</v>
      </c>
      <c r="H5" s="2">
        <f t="shared" si="2"/>
        <v>0.18651755064468489</v>
      </c>
      <c r="I5" s="6">
        <f t="shared" si="3"/>
        <v>1</v>
      </c>
      <c r="J5" s="6">
        <f t="shared" si="4"/>
        <v>0</v>
      </c>
    </row>
    <row r="6" spans="1:10" x14ac:dyDescent="0.25">
      <c r="A6">
        <v>4</v>
      </c>
      <c r="B6">
        <v>4</v>
      </c>
      <c r="C6">
        <f>'district-data (4)'!R6</f>
        <v>367566</v>
      </c>
      <c r="D6">
        <f>'district-data (4)'!S6</f>
        <v>148319</v>
      </c>
      <c r="E6">
        <f>'district-data (4)'!T6</f>
        <v>199376</v>
      </c>
      <c r="F6" s="1">
        <f t="shared" si="0"/>
        <v>0.40351664735040782</v>
      </c>
      <c r="G6" s="3">
        <f t="shared" si="1"/>
        <v>0.54242231327163015</v>
      </c>
      <c r="H6" s="2">
        <f t="shared" si="2"/>
        <v>-0.13890566592122233</v>
      </c>
      <c r="I6" s="6">
        <f t="shared" si="3"/>
        <v>0</v>
      </c>
      <c r="J6" s="6">
        <f t="shared" si="4"/>
        <v>1</v>
      </c>
    </row>
    <row r="7" spans="1:10" x14ac:dyDescent="0.25">
      <c r="A7">
        <v>5</v>
      </c>
      <c r="B7">
        <v>5</v>
      </c>
      <c r="C7">
        <f>'district-data (4)'!R7</f>
        <v>364116</v>
      </c>
      <c r="D7">
        <f>'district-data (4)'!S7</f>
        <v>76270</v>
      </c>
      <c r="E7">
        <f>'district-data (4)'!T7</f>
        <v>269814</v>
      </c>
      <c r="F7" s="3">
        <f t="shared" si="0"/>
        <v>0.20946621406365004</v>
      </c>
      <c r="G7" s="1">
        <f t="shared" si="1"/>
        <v>0.74101110635072343</v>
      </c>
      <c r="H7" s="2">
        <f t="shared" si="2"/>
        <v>-0.53154489228707336</v>
      </c>
      <c r="I7" s="6">
        <f t="shared" si="3"/>
        <v>0</v>
      </c>
      <c r="J7" s="6">
        <f t="shared" si="4"/>
        <v>1</v>
      </c>
    </row>
    <row r="8" spans="1:10" x14ac:dyDescent="0.25">
      <c r="A8">
        <v>6</v>
      </c>
      <c r="B8">
        <v>6</v>
      </c>
      <c r="C8">
        <f>'district-data (4)'!R8</f>
        <v>344439</v>
      </c>
      <c r="D8">
        <f>'district-data (4)'!S8</f>
        <v>110067</v>
      </c>
      <c r="E8">
        <f>'district-data (4)'!T8</f>
        <v>217643</v>
      </c>
      <c r="F8" s="1">
        <f t="shared" si="0"/>
        <v>0.31955440585996359</v>
      </c>
      <c r="G8" s="1">
        <f t="shared" si="1"/>
        <v>0.63187676192301101</v>
      </c>
      <c r="H8" s="2">
        <f t="shared" si="2"/>
        <v>-0.31232235606304742</v>
      </c>
      <c r="I8" s="6">
        <f t="shared" si="3"/>
        <v>0</v>
      </c>
      <c r="J8" s="6">
        <f t="shared" si="4"/>
        <v>1</v>
      </c>
    </row>
    <row r="9" spans="1:10" x14ac:dyDescent="0.25">
      <c r="A9">
        <v>7</v>
      </c>
      <c r="B9">
        <v>7</v>
      </c>
      <c r="C9">
        <f>'district-data (4)'!R9</f>
        <v>363090</v>
      </c>
      <c r="D9">
        <f>'district-data (4)'!S9</f>
        <v>109659</v>
      </c>
      <c r="E9">
        <f>'district-data (4)'!T9</f>
        <v>232780</v>
      </c>
      <c r="F9" s="1">
        <f t="shared" si="0"/>
        <v>0.30201602908369823</v>
      </c>
      <c r="G9" s="1">
        <f t="shared" si="1"/>
        <v>0.64110826516841557</v>
      </c>
      <c r="H9" s="2">
        <f t="shared" si="2"/>
        <v>-0.33909223608471734</v>
      </c>
      <c r="I9" s="6">
        <f t="shared" si="3"/>
        <v>0</v>
      </c>
      <c r="J9" s="6">
        <f t="shared" si="4"/>
        <v>1</v>
      </c>
    </row>
    <row r="10" spans="1:10" x14ac:dyDescent="0.25">
      <c r="A10">
        <v>8</v>
      </c>
      <c r="B10">
        <v>8</v>
      </c>
      <c r="C10">
        <f>'district-data (4)'!R10</f>
        <v>359207</v>
      </c>
      <c r="D10">
        <f>'district-data (4)'!S10</f>
        <v>83947</v>
      </c>
      <c r="E10">
        <f>'district-data (4)'!T10</f>
        <v>259719</v>
      </c>
      <c r="F10" s="3">
        <f t="shared" si="0"/>
        <v>0.23370090226526766</v>
      </c>
      <c r="G10" s="1">
        <f t="shared" si="1"/>
        <v>0.72303435066688571</v>
      </c>
      <c r="H10" s="2">
        <f t="shared" si="2"/>
        <v>-0.48933344840161808</v>
      </c>
      <c r="I10" s="6">
        <f t="shared" si="3"/>
        <v>0</v>
      </c>
      <c r="J10" s="6">
        <f t="shared" si="4"/>
        <v>1</v>
      </c>
    </row>
    <row r="11" spans="1:10" x14ac:dyDescent="0.25">
      <c r="A11">
        <v>9</v>
      </c>
      <c r="B11">
        <v>9</v>
      </c>
      <c r="C11">
        <f>'district-data (4)'!R11</f>
        <v>362411</v>
      </c>
      <c r="D11">
        <f>'district-data (4)'!S11</f>
        <v>151045</v>
      </c>
      <c r="E11">
        <f>'district-data (4)'!T11</f>
        <v>192686</v>
      </c>
      <c r="F11" s="1">
        <f t="shared" si="0"/>
        <v>0.416778188300024</v>
      </c>
      <c r="G11" s="1">
        <f t="shared" si="1"/>
        <v>0.53167812235279832</v>
      </c>
      <c r="H11" s="2">
        <f t="shared" si="2"/>
        <v>-0.11489993405277432</v>
      </c>
      <c r="I11" s="6">
        <f t="shared" si="3"/>
        <v>0</v>
      </c>
      <c r="J11" s="6">
        <f t="shared" si="4"/>
        <v>1</v>
      </c>
    </row>
    <row r="12" spans="1:10" x14ac:dyDescent="0.25">
      <c r="A12">
        <v>10</v>
      </c>
      <c r="B12">
        <v>10</v>
      </c>
      <c r="C12">
        <f>'district-data (4)'!R12</f>
        <v>368694</v>
      </c>
      <c r="D12">
        <f>'district-data (4)'!S12</f>
        <v>132851</v>
      </c>
      <c r="E12">
        <f>'district-data (4)'!T12</f>
        <v>219761</v>
      </c>
      <c r="F12" s="1">
        <f t="shared" si="0"/>
        <v>0.36032861939711525</v>
      </c>
      <c r="G12" s="1">
        <f t="shared" si="1"/>
        <v>0.59605255306568594</v>
      </c>
      <c r="H12" s="2">
        <f t="shared" si="2"/>
        <v>-0.2357239336685707</v>
      </c>
      <c r="I12" s="6">
        <f t="shared" si="3"/>
        <v>0</v>
      </c>
      <c r="J12" s="6">
        <f t="shared" si="4"/>
        <v>1</v>
      </c>
    </row>
    <row r="13" spans="1:10" x14ac:dyDescent="0.25">
      <c r="A13">
        <v>11</v>
      </c>
      <c r="B13">
        <v>11</v>
      </c>
      <c r="C13">
        <f>'district-data (4)'!R13</f>
        <v>345874</v>
      </c>
      <c r="D13">
        <f>'district-data (4)'!S13</f>
        <v>234736</v>
      </c>
      <c r="E13">
        <f>'district-data (4)'!T13</f>
        <v>94738</v>
      </c>
      <c r="F13" s="1">
        <f t="shared" si="0"/>
        <v>0.67867489316918883</v>
      </c>
      <c r="G13" s="1">
        <f t="shared" si="1"/>
        <v>0.27390899576146227</v>
      </c>
      <c r="H13" s="2">
        <f t="shared" si="2"/>
        <v>0.40476589740772656</v>
      </c>
      <c r="I13" s="6">
        <f t="shared" si="3"/>
        <v>1</v>
      </c>
      <c r="J13" s="6">
        <f t="shared" si="4"/>
        <v>0</v>
      </c>
    </row>
    <row r="14" spans="1:10" x14ac:dyDescent="0.25">
      <c r="A14">
        <v>12</v>
      </c>
      <c r="B14">
        <v>12</v>
      </c>
      <c r="C14">
        <f>'district-data (4)'!R14</f>
        <v>340905</v>
      </c>
      <c r="D14">
        <f>'district-data (4)'!S14</f>
        <v>86950</v>
      </c>
      <c r="E14">
        <f>'district-data (4)'!T14</f>
        <v>235961</v>
      </c>
      <c r="F14" s="1">
        <f t="shared" si="0"/>
        <v>0.25505639401006147</v>
      </c>
      <c r="G14" s="1">
        <f t="shared" si="1"/>
        <v>0.6921605725935378</v>
      </c>
      <c r="H14" s="2">
        <f t="shared" si="2"/>
        <v>-0.43710417858347633</v>
      </c>
      <c r="I14" s="6">
        <f t="shared" si="3"/>
        <v>0</v>
      </c>
      <c r="J14" s="6">
        <f t="shared" si="4"/>
        <v>1</v>
      </c>
    </row>
    <row r="15" spans="1:10" x14ac:dyDescent="0.25">
      <c r="A15">
        <v>13</v>
      </c>
      <c r="B15">
        <v>13</v>
      </c>
      <c r="C15">
        <f>'district-data (4)'!R15</f>
        <v>366479</v>
      </c>
      <c r="D15">
        <f>'district-data (4)'!S15</f>
        <v>152643</v>
      </c>
      <c r="E15">
        <f>'district-data (4)'!T15</f>
        <v>193224</v>
      </c>
      <c r="F15" s="1">
        <f t="shared" si="0"/>
        <v>0.41651226946155168</v>
      </c>
      <c r="G15" s="1">
        <f t="shared" si="1"/>
        <v>0.52724439872407425</v>
      </c>
      <c r="H15" s="2">
        <f t="shared" si="2"/>
        <v>-0.11073212926252257</v>
      </c>
      <c r="I15" s="6">
        <f t="shared" si="3"/>
        <v>0</v>
      </c>
      <c r="J15" s="6">
        <f t="shared" si="4"/>
        <v>1</v>
      </c>
    </row>
    <row r="16" spans="1:10" x14ac:dyDescent="0.25">
      <c r="A16">
        <v>14</v>
      </c>
      <c r="B16">
        <v>14</v>
      </c>
      <c r="C16">
        <f>'district-data (4)'!R16</f>
        <v>370054</v>
      </c>
      <c r="D16">
        <f>'district-data (4)'!S16</f>
        <v>144280</v>
      </c>
      <c r="E16">
        <f>'district-data (4)'!T16</f>
        <v>205768</v>
      </c>
      <c r="F16" s="1">
        <f t="shared" si="0"/>
        <v>0.38988904322071916</v>
      </c>
      <c r="G16" s="1">
        <f t="shared" si="1"/>
        <v>0.55604857669421215</v>
      </c>
      <c r="H16" s="2">
        <f t="shared" si="2"/>
        <v>-0.16615953347349299</v>
      </c>
      <c r="I16" s="6">
        <f t="shared" si="3"/>
        <v>0</v>
      </c>
      <c r="J16" s="6">
        <f t="shared" si="4"/>
        <v>1</v>
      </c>
    </row>
    <row r="17" spans="1:10" x14ac:dyDescent="0.25">
      <c r="A17">
        <v>15</v>
      </c>
      <c r="B17">
        <v>15</v>
      </c>
      <c r="C17">
        <f>'district-data (4)'!R17</f>
        <v>373514</v>
      </c>
      <c r="D17">
        <f>'district-data (4)'!S17</f>
        <v>147077</v>
      </c>
      <c r="E17">
        <f>'district-data (4)'!T17</f>
        <v>213452</v>
      </c>
      <c r="F17" s="1">
        <f t="shared" si="0"/>
        <v>0.39376569552948482</v>
      </c>
      <c r="G17" s="1">
        <f t="shared" si="1"/>
        <v>0.57146987796976823</v>
      </c>
      <c r="H17" s="2">
        <f t="shared" si="2"/>
        <v>-0.17770418244028341</v>
      </c>
      <c r="I17" s="6">
        <f t="shared" si="3"/>
        <v>0</v>
      </c>
      <c r="J17" s="6">
        <f t="shared" si="4"/>
        <v>1</v>
      </c>
    </row>
    <row r="18" spans="1:10" x14ac:dyDescent="0.25">
      <c r="I18" s="6">
        <f>SUM(I3:I17)</f>
        <v>2</v>
      </c>
      <c r="J18" s="6">
        <f>SUM(J3:J17)</f>
        <v>13</v>
      </c>
    </row>
  </sheetData>
  <conditionalFormatting sqref="F1:F1048576">
    <cfRule type="containsText" priority="6" stopIfTrue="1" operator="containsText" text="D">
      <formula>NOT(ISERROR(SEARCH("D",F1)))</formula>
    </cfRule>
    <cfRule type="cellIs" dxfId="6" priority="9" operator="greaterThan">
      <formula>0.5</formula>
    </cfRule>
  </conditionalFormatting>
  <conditionalFormatting sqref="G1:G1048576">
    <cfRule type="containsText" priority="7" stopIfTrue="1" operator="containsText" text="R">
      <formula>NOT(ISERROR(SEARCH("R",G1)))</formula>
    </cfRule>
    <cfRule type="cellIs" dxfId="5" priority="8" operator="greaterThan">
      <formula>0.5</formula>
    </cfRule>
  </conditionalFormatting>
  <conditionalFormatting sqref="H1">
    <cfRule type="containsText" priority="4" stopIfTrue="1" operator="containsText" text="R">
      <formula>NOT(ISERROR(SEARCH("R",H1)))</formula>
    </cfRule>
    <cfRule type="cellIs" dxfId="4" priority="5" operator="greaterThan">
      <formula>0.5</formula>
    </cfRule>
  </conditionalFormatting>
  <conditionalFormatting sqref="H3:H17">
    <cfRule type="colorScale" priority="3">
      <colorScale>
        <cfvo type="num" val="-0.5"/>
        <cfvo type="num" val="0"/>
        <cfvo type="num" val="0.5"/>
        <color rgb="FFFF0000"/>
        <color theme="0"/>
        <color rgb="FF0070C0"/>
      </colorScale>
    </cfRule>
  </conditionalFormatting>
  <conditionalFormatting sqref="I1:J1">
    <cfRule type="containsText" priority="1" stopIfTrue="1" operator="containsText" text="R">
      <formula>NOT(ISERROR(SEARCH("R",I1)))</formula>
    </cfRule>
    <cfRule type="cellIs" dxfId="3" priority="2" operator="greaterThan">
      <formula>0.5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J18"/>
  <sheetViews>
    <sheetView workbookViewId="0">
      <selection activeCell="I3" sqref="I3:J17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15.42578125" bestFit="1" customWidth="1"/>
    <col min="4" max="4" width="15.140625" bestFit="1" customWidth="1"/>
    <col min="5" max="5" width="14.42578125" bestFit="1" customWidth="1"/>
  </cols>
  <sheetData>
    <row r="1" spans="1:10" x14ac:dyDescent="0.25">
      <c r="A1" t="s">
        <v>0</v>
      </c>
      <c r="B1" t="s">
        <v>1</v>
      </c>
      <c r="C1" t="s">
        <v>20</v>
      </c>
      <c r="D1" t="s">
        <v>21</v>
      </c>
      <c r="E1" t="s">
        <v>22</v>
      </c>
      <c r="F1" t="s">
        <v>104</v>
      </c>
      <c r="G1" t="s">
        <v>105</v>
      </c>
      <c r="H1" t="s">
        <v>114</v>
      </c>
      <c r="I1" t="s">
        <v>124</v>
      </c>
      <c r="J1" t="s">
        <v>125</v>
      </c>
    </row>
    <row r="2" spans="1:10" x14ac:dyDescent="0.25">
      <c r="A2">
        <v>0</v>
      </c>
      <c r="B2" t="s">
        <v>103</v>
      </c>
      <c r="C2">
        <f>'district-data (4)'!U2</f>
        <v>0</v>
      </c>
      <c r="D2">
        <f>'district-data (4)'!V2</f>
        <v>0</v>
      </c>
      <c r="E2">
        <f>'district-data (4)'!W2</f>
        <v>0</v>
      </c>
    </row>
    <row r="3" spans="1:10" x14ac:dyDescent="0.25">
      <c r="A3">
        <v>1</v>
      </c>
      <c r="B3">
        <v>1</v>
      </c>
      <c r="C3">
        <f>'district-data (4)'!U3</f>
        <v>385275</v>
      </c>
      <c r="D3">
        <f>'district-data (4)'!V3</f>
        <v>206235</v>
      </c>
      <c r="E3">
        <f>'district-data (4)'!W3</f>
        <v>162025</v>
      </c>
      <c r="F3" s="3">
        <f>D3/C3</f>
        <v>0.5352929725520732</v>
      </c>
      <c r="G3" s="3">
        <f>E3/C3</f>
        <v>0.42054376743884236</v>
      </c>
      <c r="H3" s="2">
        <f>F3-G3</f>
        <v>0.11474920511323083</v>
      </c>
      <c r="I3" s="6">
        <f>IF(H3&gt;0,1,0)</f>
        <v>1</v>
      </c>
      <c r="J3" s="6">
        <f>IF(H3&lt;0,1,0)</f>
        <v>0</v>
      </c>
    </row>
    <row r="4" spans="1:10" x14ac:dyDescent="0.25">
      <c r="A4">
        <v>2</v>
      </c>
      <c r="B4">
        <v>2</v>
      </c>
      <c r="C4">
        <f>'district-data (4)'!U4</f>
        <v>358899</v>
      </c>
      <c r="D4">
        <f>'district-data (4)'!V4</f>
        <v>100724</v>
      </c>
      <c r="E4">
        <f>'district-data (4)'!W4</f>
        <v>242385</v>
      </c>
      <c r="F4" s="3">
        <f t="shared" ref="F4:F17" si="0">D4/C4</f>
        <v>0.28064720158038892</v>
      </c>
      <c r="G4" s="5">
        <f t="shared" ref="G4:G17" si="1">E4/C4</f>
        <v>0.67535713390118113</v>
      </c>
      <c r="H4" s="2">
        <f t="shared" ref="H4:H17" si="2">F4-G4</f>
        <v>-0.39470993232079221</v>
      </c>
      <c r="I4" s="6">
        <f t="shared" ref="I4:I17" si="3">IF(H4&gt;0,1,0)</f>
        <v>0</v>
      </c>
      <c r="J4" s="6">
        <f t="shared" ref="J4:J17" si="4">IF(H4&lt;0,1,0)</f>
        <v>1</v>
      </c>
    </row>
    <row r="5" spans="1:10" x14ac:dyDescent="0.25">
      <c r="A5">
        <v>3</v>
      </c>
      <c r="B5">
        <v>3</v>
      </c>
      <c r="C5">
        <f>'district-data (4)'!U5</f>
        <v>321015</v>
      </c>
      <c r="D5">
        <f>'district-data (4)'!V5</f>
        <v>207343</v>
      </c>
      <c r="E5">
        <f>'district-data (4)'!W5</f>
        <v>99282</v>
      </c>
      <c r="F5" s="4">
        <f t="shared" si="0"/>
        <v>0.64589816675233247</v>
      </c>
      <c r="G5" s="1">
        <f t="shared" si="1"/>
        <v>0.30927526751086398</v>
      </c>
      <c r="H5" s="2">
        <f t="shared" si="2"/>
        <v>0.33662289924146849</v>
      </c>
      <c r="I5" s="6">
        <f t="shared" si="3"/>
        <v>1</v>
      </c>
      <c r="J5" s="6">
        <f t="shared" si="4"/>
        <v>0</v>
      </c>
    </row>
    <row r="6" spans="1:10" x14ac:dyDescent="0.25">
      <c r="A6">
        <v>4</v>
      </c>
      <c r="B6">
        <v>4</v>
      </c>
      <c r="C6">
        <f>'district-data (4)'!U6</f>
        <v>378402</v>
      </c>
      <c r="D6">
        <f>'district-data (4)'!V6</f>
        <v>185102</v>
      </c>
      <c r="E6">
        <f>'district-data (4)'!W6</f>
        <v>176623</v>
      </c>
      <c r="F6" s="4">
        <f t="shared" si="0"/>
        <v>0.48916760482238464</v>
      </c>
      <c r="G6" s="1">
        <f t="shared" si="1"/>
        <v>0.46676021796924966</v>
      </c>
      <c r="H6" s="2">
        <f t="shared" si="2"/>
        <v>2.2407386853134981E-2</v>
      </c>
      <c r="I6" s="6">
        <f t="shared" si="3"/>
        <v>1</v>
      </c>
      <c r="J6" s="6">
        <f t="shared" si="4"/>
        <v>0</v>
      </c>
    </row>
    <row r="7" spans="1:10" x14ac:dyDescent="0.25">
      <c r="A7">
        <v>5</v>
      </c>
      <c r="B7">
        <v>5</v>
      </c>
      <c r="C7">
        <f>'district-data (4)'!U7</f>
        <v>369368</v>
      </c>
      <c r="D7">
        <f>'district-data (4)'!V7</f>
        <v>89781</v>
      </c>
      <c r="E7">
        <f>'district-data (4)'!W7</f>
        <v>260960</v>
      </c>
      <c r="F7" s="3">
        <f t="shared" si="0"/>
        <v>0.24306653527105759</v>
      </c>
      <c r="G7" s="1">
        <f t="shared" si="1"/>
        <v>0.70650408264928199</v>
      </c>
      <c r="H7" s="2">
        <f t="shared" si="2"/>
        <v>-0.4634375473782244</v>
      </c>
      <c r="I7" s="6">
        <f t="shared" si="3"/>
        <v>0</v>
      </c>
      <c r="J7" s="6">
        <f t="shared" si="4"/>
        <v>1</v>
      </c>
    </row>
    <row r="8" spans="1:10" x14ac:dyDescent="0.25">
      <c r="A8">
        <v>6</v>
      </c>
      <c r="B8">
        <v>6</v>
      </c>
      <c r="C8">
        <f>'district-data (4)'!U8</f>
        <v>351934</v>
      </c>
      <c r="D8">
        <f>'district-data (4)'!V8</f>
        <v>104767</v>
      </c>
      <c r="E8">
        <f>'district-data (4)'!W8</f>
        <v>232849</v>
      </c>
      <c r="F8" s="3">
        <f t="shared" si="0"/>
        <v>0.29768933947842491</v>
      </c>
      <c r="G8" s="5">
        <f t="shared" si="1"/>
        <v>0.66162689595208191</v>
      </c>
      <c r="H8" s="2">
        <f t="shared" si="2"/>
        <v>-0.363937556473657</v>
      </c>
      <c r="I8" s="6">
        <f t="shared" si="3"/>
        <v>0</v>
      </c>
      <c r="J8" s="6">
        <f t="shared" si="4"/>
        <v>1</v>
      </c>
    </row>
    <row r="9" spans="1:10" x14ac:dyDescent="0.25">
      <c r="A9">
        <v>7</v>
      </c>
      <c r="B9">
        <v>7</v>
      </c>
      <c r="C9">
        <f>'district-data (4)'!U9</f>
        <v>369292</v>
      </c>
      <c r="D9">
        <f>'district-data (4)'!V9</f>
        <v>129297</v>
      </c>
      <c r="E9">
        <f>'district-data (4)'!W9</f>
        <v>223124</v>
      </c>
      <c r="F9" s="3">
        <f t="shared" si="0"/>
        <v>0.35012131321555839</v>
      </c>
      <c r="G9" s="1">
        <f t="shared" si="1"/>
        <v>0.60419397116644824</v>
      </c>
      <c r="H9" s="2">
        <f t="shared" si="2"/>
        <v>-0.25407265795088985</v>
      </c>
      <c r="I9" s="6">
        <f t="shared" si="3"/>
        <v>0</v>
      </c>
      <c r="J9" s="6">
        <f t="shared" si="4"/>
        <v>1</v>
      </c>
    </row>
    <row r="10" spans="1:10" x14ac:dyDescent="0.25">
      <c r="A10">
        <v>8</v>
      </c>
      <c r="B10">
        <v>8</v>
      </c>
      <c r="C10">
        <f>'district-data (4)'!U10</f>
        <v>364195</v>
      </c>
      <c r="D10">
        <f>'district-data (4)'!V10</f>
        <v>109621</v>
      </c>
      <c r="E10">
        <f>'district-data (4)'!W10</f>
        <v>238507</v>
      </c>
      <c r="F10" s="3">
        <f t="shared" si="0"/>
        <v>0.30099534589986132</v>
      </c>
      <c r="G10" s="1">
        <f t="shared" si="1"/>
        <v>0.65488817803649146</v>
      </c>
      <c r="H10" s="2">
        <f t="shared" si="2"/>
        <v>-0.35389283213663014</v>
      </c>
      <c r="I10" s="6">
        <f t="shared" si="3"/>
        <v>0</v>
      </c>
      <c r="J10" s="6">
        <f t="shared" si="4"/>
        <v>1</v>
      </c>
    </row>
    <row r="11" spans="1:10" x14ac:dyDescent="0.25">
      <c r="A11">
        <v>9</v>
      </c>
      <c r="B11">
        <v>9</v>
      </c>
      <c r="C11">
        <f>'district-data (4)'!U11</f>
        <v>369783</v>
      </c>
      <c r="D11">
        <f>'district-data (4)'!V11</f>
        <v>178673</v>
      </c>
      <c r="E11">
        <f>'district-data (4)'!W11</f>
        <v>170308</v>
      </c>
      <c r="F11" s="3">
        <f t="shared" si="0"/>
        <v>0.48318338052317172</v>
      </c>
      <c r="G11" s="5">
        <f t="shared" si="1"/>
        <v>0.46056200528418018</v>
      </c>
      <c r="H11" s="2">
        <f t="shared" si="2"/>
        <v>2.2621375238991548E-2</v>
      </c>
      <c r="I11" s="6">
        <f t="shared" si="3"/>
        <v>1</v>
      </c>
      <c r="J11" s="6">
        <f t="shared" si="4"/>
        <v>0</v>
      </c>
    </row>
    <row r="12" spans="1:10" x14ac:dyDescent="0.25">
      <c r="A12">
        <v>10</v>
      </c>
      <c r="B12">
        <v>10</v>
      </c>
      <c r="C12">
        <f>'district-data (4)'!U12</f>
        <v>372931</v>
      </c>
      <c r="D12">
        <f>'district-data (4)'!V12</f>
        <v>166367</v>
      </c>
      <c r="E12">
        <f>'district-data (4)'!W12</f>
        <v>189170</v>
      </c>
      <c r="F12" s="1">
        <f t="shared" si="0"/>
        <v>0.446106652437046</v>
      </c>
      <c r="G12" s="1">
        <f t="shared" si="1"/>
        <v>0.50725201176625168</v>
      </c>
      <c r="H12" s="2">
        <f t="shared" si="2"/>
        <v>-6.1145359329205673E-2</v>
      </c>
      <c r="I12" s="6">
        <f t="shared" si="3"/>
        <v>0</v>
      </c>
      <c r="J12" s="6">
        <f t="shared" si="4"/>
        <v>1</v>
      </c>
    </row>
    <row r="13" spans="1:10" x14ac:dyDescent="0.25">
      <c r="A13">
        <v>11</v>
      </c>
      <c r="B13">
        <v>11</v>
      </c>
      <c r="C13">
        <f>'district-data (4)'!U13</f>
        <v>362139</v>
      </c>
      <c r="D13">
        <f>'district-data (4)'!V13</f>
        <v>279153</v>
      </c>
      <c r="E13">
        <f>'district-data (4)'!W13</f>
        <v>73096</v>
      </c>
      <c r="F13" s="1">
        <f t="shared" si="0"/>
        <v>0.77084489657286293</v>
      </c>
      <c r="G13" s="1">
        <f t="shared" si="1"/>
        <v>0.20184514785759058</v>
      </c>
      <c r="H13" s="2">
        <f t="shared" si="2"/>
        <v>0.56899974871527237</v>
      </c>
      <c r="I13" s="6">
        <f t="shared" si="3"/>
        <v>1</v>
      </c>
      <c r="J13" s="6">
        <f t="shared" si="4"/>
        <v>0</v>
      </c>
    </row>
    <row r="14" spans="1:10" x14ac:dyDescent="0.25">
      <c r="A14">
        <v>12</v>
      </c>
      <c r="B14">
        <v>12</v>
      </c>
      <c r="C14">
        <f>'district-data (4)'!U14</f>
        <v>344567</v>
      </c>
      <c r="D14">
        <f>'district-data (4)'!V14</f>
        <v>99309</v>
      </c>
      <c r="E14">
        <f>'district-data (4)'!W14</f>
        <v>229087</v>
      </c>
      <c r="F14" s="1">
        <f t="shared" si="0"/>
        <v>0.2882139032466835</v>
      </c>
      <c r="G14" s="1">
        <f t="shared" si="1"/>
        <v>0.66485473072000512</v>
      </c>
      <c r="H14" s="2">
        <f t="shared" si="2"/>
        <v>-0.37664082747332162</v>
      </c>
      <c r="I14" s="6">
        <f t="shared" si="3"/>
        <v>0</v>
      </c>
      <c r="J14" s="6">
        <f t="shared" si="4"/>
        <v>1</v>
      </c>
    </row>
    <row r="15" spans="1:10" x14ac:dyDescent="0.25">
      <c r="A15">
        <v>13</v>
      </c>
      <c r="B15">
        <v>13</v>
      </c>
      <c r="C15">
        <f>'district-data (4)'!U15</f>
        <v>376818</v>
      </c>
      <c r="D15">
        <f>'district-data (4)'!V15</f>
        <v>182978</v>
      </c>
      <c r="E15">
        <f>'district-data (4)'!W15</f>
        <v>177551</v>
      </c>
      <c r="F15" s="1">
        <f t="shared" si="0"/>
        <v>0.48558720655595011</v>
      </c>
      <c r="G15" s="5">
        <f t="shared" si="1"/>
        <v>0.47118502831605708</v>
      </c>
      <c r="H15" s="2">
        <f t="shared" si="2"/>
        <v>1.4402178239893038E-2</v>
      </c>
      <c r="I15" s="6">
        <f t="shared" si="3"/>
        <v>1</v>
      </c>
      <c r="J15" s="6">
        <f t="shared" si="4"/>
        <v>0</v>
      </c>
    </row>
    <row r="16" spans="1:10" x14ac:dyDescent="0.25">
      <c r="A16">
        <v>14</v>
      </c>
      <c r="B16">
        <v>14</v>
      </c>
      <c r="C16">
        <f>'district-data (4)'!U16</f>
        <v>379297</v>
      </c>
      <c r="D16">
        <f>'district-data (4)'!V16</f>
        <v>165692</v>
      </c>
      <c r="E16">
        <f>'district-data (4)'!W16</f>
        <v>198065</v>
      </c>
      <c r="F16" s="1">
        <f t="shared" si="0"/>
        <v>0.43683973245240537</v>
      </c>
      <c r="G16" s="1">
        <f t="shared" si="1"/>
        <v>0.52218973522068457</v>
      </c>
      <c r="H16" s="2">
        <f t="shared" si="2"/>
        <v>-8.5350002768279198E-2</v>
      </c>
      <c r="I16" s="6">
        <f t="shared" si="3"/>
        <v>0</v>
      </c>
      <c r="J16" s="6">
        <f t="shared" si="4"/>
        <v>1</v>
      </c>
    </row>
    <row r="17" spans="1:10" x14ac:dyDescent="0.25">
      <c r="A17">
        <v>15</v>
      </c>
      <c r="B17">
        <v>15</v>
      </c>
      <c r="C17">
        <f>'district-data (4)'!U17</f>
        <v>376258</v>
      </c>
      <c r="D17">
        <f>'district-data (4)'!V17</f>
        <v>189122</v>
      </c>
      <c r="E17">
        <f>'district-data (4)'!W17</f>
        <v>167973</v>
      </c>
      <c r="F17" s="1">
        <f t="shared" si="0"/>
        <v>0.50263914654306352</v>
      </c>
      <c r="G17" s="1">
        <f t="shared" si="1"/>
        <v>0.44643037490232768</v>
      </c>
      <c r="H17" s="2">
        <f t="shared" si="2"/>
        <v>5.6208771640735844E-2</v>
      </c>
      <c r="I17" s="6">
        <f t="shared" si="3"/>
        <v>1</v>
      </c>
      <c r="J17" s="6">
        <f t="shared" si="4"/>
        <v>0</v>
      </c>
    </row>
    <row r="18" spans="1:10" x14ac:dyDescent="0.25">
      <c r="I18">
        <f>SUM(I3:I17)</f>
        <v>7</v>
      </c>
      <c r="J18" s="6">
        <f>SUM(J3:J17)</f>
        <v>8</v>
      </c>
    </row>
  </sheetData>
  <conditionalFormatting sqref="F1:F1048576">
    <cfRule type="containsText" priority="4" stopIfTrue="1" operator="containsText" text="D">
      <formula>NOT(ISERROR(SEARCH("D",F1)))</formula>
    </cfRule>
    <cfRule type="cellIs" dxfId="2" priority="7" operator="greaterThan">
      <formula>0.5</formula>
    </cfRule>
  </conditionalFormatting>
  <conditionalFormatting sqref="G1:G1048576">
    <cfRule type="containsText" priority="5" stopIfTrue="1" operator="containsText" text="R">
      <formula>NOT(ISERROR(SEARCH("R",G1)))</formula>
    </cfRule>
    <cfRule type="cellIs" dxfId="1" priority="6" operator="greaterThan">
      <formula>0.5</formula>
    </cfRule>
  </conditionalFormatting>
  <conditionalFormatting sqref="H1:J1">
    <cfRule type="containsText" priority="2" stopIfTrue="1" operator="containsText" text="R">
      <formula>NOT(ISERROR(SEARCH("R",H1)))</formula>
    </cfRule>
    <cfRule type="cellIs" dxfId="0" priority="3" operator="greaterThan">
      <formula>0.5</formula>
    </cfRule>
  </conditionalFormatting>
  <conditionalFormatting sqref="H3:H17">
    <cfRule type="colorScale" priority="1">
      <colorScale>
        <cfvo type="num" val="-0.5"/>
        <cfvo type="num" val="0"/>
        <cfvo type="num" val="0.5"/>
        <color rgb="FFFF0000"/>
        <color theme="0"/>
        <color rgb="FF0070C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district-data (4)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2021-10-15T12:28:24Z</dcterms:created>
  <dcterms:modified xsi:type="dcterms:W3CDTF">2021-11-18T18:23:34Z</dcterms:modified>
</cp:coreProperties>
</file>