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Sept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G28" i="6"/>
  <c r="I28" i="6" s="1"/>
  <c r="G30" i="6"/>
  <c r="F31" i="6"/>
  <c r="G32" i="6"/>
  <c r="G19" i="7"/>
  <c r="H20" i="10"/>
  <c r="G7" i="5"/>
  <c r="G9" i="5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I12" i="5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H26" i="6" s="1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I16" i="7" s="1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I13" i="8" s="1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H22" i="5" s="1"/>
  <c r="F23" i="5"/>
  <c r="G28" i="5"/>
  <c r="I28" i="5" s="1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I26" i="6"/>
  <c r="G3" i="6"/>
  <c r="G11" i="6"/>
  <c r="I11" i="6" s="1"/>
  <c r="G4" i="6"/>
  <c r="E2" i="6"/>
  <c r="C2" i="6"/>
  <c r="F6" i="6"/>
  <c r="F10" i="6"/>
  <c r="F14" i="6"/>
  <c r="G7" i="6"/>
  <c r="G15" i="6"/>
  <c r="D2" i="6"/>
  <c r="G20" i="6"/>
  <c r="F19" i="6"/>
  <c r="C2" i="5"/>
  <c r="G21" i="5"/>
  <c r="I21" i="5" s="1"/>
  <c r="G34" i="5"/>
  <c r="I9" i="5"/>
  <c r="H12" i="5"/>
  <c r="H9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5" i="9" s="1"/>
  <c r="C3" i="2"/>
  <c r="D3" i="2"/>
  <c r="B5" i="9" s="1"/>
  <c r="A4" i="2"/>
  <c r="B4" i="2"/>
  <c r="A21" i="9" s="1"/>
  <c r="C4" i="2"/>
  <c r="D4" i="2"/>
  <c r="B21" i="9" s="1"/>
  <c r="A5" i="2"/>
  <c r="B5" i="2"/>
  <c r="A29" i="9" s="1"/>
  <c r="C5" i="2"/>
  <c r="D5" i="2"/>
  <c r="A6" i="2"/>
  <c r="B6" i="2"/>
  <c r="A14" i="9" s="1"/>
  <c r="C6" i="2"/>
  <c r="D6" i="2"/>
  <c r="A7" i="2"/>
  <c r="B7" i="2"/>
  <c r="A13" i="9" s="1"/>
  <c r="C7" i="2"/>
  <c r="D7" i="2"/>
  <c r="B13" i="9" s="1"/>
  <c r="A8" i="2"/>
  <c r="B8" i="2"/>
  <c r="A27" i="9" s="1"/>
  <c r="C8" i="2"/>
  <c r="D8" i="2"/>
  <c r="B27" i="9" s="1"/>
  <c r="A9" i="2"/>
  <c r="B9" i="2"/>
  <c r="A12" i="9" s="1"/>
  <c r="C9" i="2"/>
  <c r="D9" i="2"/>
  <c r="A10" i="2"/>
  <c r="B10" i="2"/>
  <c r="A18" i="9" s="1"/>
  <c r="C10" i="2"/>
  <c r="D10" i="2"/>
  <c r="B18" i="9" s="1"/>
  <c r="A11" i="2"/>
  <c r="B11" i="2"/>
  <c r="A33" i="9" s="1"/>
  <c r="C11" i="2"/>
  <c r="D11" i="2"/>
  <c r="B33" i="9" s="1"/>
  <c r="A12" i="2"/>
  <c r="B12" i="2"/>
  <c r="A16" i="9" s="1"/>
  <c r="C12" i="2"/>
  <c r="D12" i="2"/>
  <c r="B16" i="9" s="1"/>
  <c r="A13" i="2"/>
  <c r="B13" i="2"/>
  <c r="A31" i="9" s="1"/>
  <c r="C13" i="2"/>
  <c r="D13" i="2"/>
  <c r="A14" i="2"/>
  <c r="B14" i="2"/>
  <c r="A4" i="9" s="1"/>
  <c r="C14" i="2"/>
  <c r="D14" i="2"/>
  <c r="B4" i="9" s="1"/>
  <c r="A15" i="2"/>
  <c r="B15" i="2"/>
  <c r="A26" i="9" s="1"/>
  <c r="C15" i="2"/>
  <c r="D15" i="2"/>
  <c r="B26" i="9" s="1"/>
  <c r="A16" i="2"/>
  <c r="B16" i="2"/>
  <c r="A6" i="9" s="1"/>
  <c r="C16" i="2"/>
  <c r="D16" i="2"/>
  <c r="B6" i="9" s="1"/>
  <c r="A17" i="2"/>
  <c r="B17" i="2"/>
  <c r="A35" i="9" s="1"/>
  <c r="C17" i="2"/>
  <c r="D17" i="2"/>
  <c r="A18" i="2"/>
  <c r="B18" i="2"/>
  <c r="A24" i="9" s="1"/>
  <c r="C18" i="2"/>
  <c r="D18" i="2"/>
  <c r="B24" i="9" s="1"/>
  <c r="A19" i="2"/>
  <c r="B19" i="2"/>
  <c r="A7" i="9" s="1"/>
  <c r="C19" i="2"/>
  <c r="D19" i="2"/>
  <c r="B7" i="9" s="1"/>
  <c r="A20" i="2"/>
  <c r="B20" i="2"/>
  <c r="A19" i="9" s="1"/>
  <c r="C20" i="2"/>
  <c r="D20" i="2"/>
  <c r="B19" i="9" s="1"/>
  <c r="A21" i="2"/>
  <c r="B21" i="2"/>
  <c r="A15" i="9" s="1"/>
  <c r="C21" i="2"/>
  <c r="D21" i="2"/>
  <c r="A22" i="2"/>
  <c r="B22" i="2"/>
  <c r="A10" i="9" s="1"/>
  <c r="C22" i="2"/>
  <c r="D22" i="2"/>
  <c r="B10" i="9" s="1"/>
  <c r="A23" i="2"/>
  <c r="B23" i="2"/>
  <c r="A34" i="9" s="1"/>
  <c r="C23" i="2"/>
  <c r="D23" i="2"/>
  <c r="B34" i="9" s="1"/>
  <c r="A24" i="2"/>
  <c r="B24" i="2"/>
  <c r="A11" i="9" s="1"/>
  <c r="C24" i="2"/>
  <c r="D24" i="2"/>
  <c r="B11" i="9" s="1"/>
  <c r="A25" i="2"/>
  <c r="B25" i="2"/>
  <c r="A36" i="9" s="1"/>
  <c r="C25" i="2"/>
  <c r="D25" i="2"/>
  <c r="A26" i="2"/>
  <c r="B26" i="2"/>
  <c r="A28" i="9" s="1"/>
  <c r="C26" i="2"/>
  <c r="D26" i="2"/>
  <c r="B28" i="9" s="1"/>
  <c r="A27" i="2"/>
  <c r="B27" i="2"/>
  <c r="A32" i="9" s="1"/>
  <c r="C27" i="2"/>
  <c r="D27" i="2"/>
  <c r="B32" i="9" s="1"/>
  <c r="A28" i="2"/>
  <c r="B28" i="2"/>
  <c r="A8" i="9" s="1"/>
  <c r="C28" i="2"/>
  <c r="D28" i="2"/>
  <c r="B8" i="9" s="1"/>
  <c r="A29" i="2"/>
  <c r="B29" i="2"/>
  <c r="A23" i="9" s="1"/>
  <c r="C29" i="2"/>
  <c r="D29" i="2"/>
  <c r="A30" i="2"/>
  <c r="B30" i="2"/>
  <c r="A30" i="9" s="1"/>
  <c r="C30" i="2"/>
  <c r="D30" i="2"/>
  <c r="B30" i="9" s="1"/>
  <c r="A31" i="2"/>
  <c r="B31" i="2"/>
  <c r="A20" i="9" s="1"/>
  <c r="C31" i="2"/>
  <c r="D31" i="2"/>
  <c r="B20" i="9" s="1"/>
  <c r="A32" i="2"/>
  <c r="B32" i="2"/>
  <c r="A17" i="9" s="1"/>
  <c r="C32" i="2"/>
  <c r="D32" i="2"/>
  <c r="B17" i="9" s="1"/>
  <c r="A33" i="2"/>
  <c r="B33" i="2"/>
  <c r="A9" i="9" s="1"/>
  <c r="C33" i="2"/>
  <c r="D33" i="2"/>
  <c r="A34" i="2"/>
  <c r="B34" i="2"/>
  <c r="A25" i="9" s="1"/>
  <c r="C34" i="2"/>
  <c r="D34" i="2"/>
  <c r="B25" i="9" s="1"/>
  <c r="A35" i="2"/>
  <c r="B35" i="2"/>
  <c r="A22" i="9" s="1"/>
  <c r="C35" i="2"/>
  <c r="D35" i="2"/>
  <c r="B22" i="9" s="1"/>
  <c r="B1" i="2"/>
  <c r="C1" i="2"/>
  <c r="D1" i="2"/>
  <c r="A1" i="2"/>
  <c r="I12" i="7" l="1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4" i="9"/>
  <c r="I13" i="6"/>
  <c r="H30" i="7"/>
  <c r="H17" i="6"/>
  <c r="I24" i="5"/>
  <c r="H27" i="5"/>
  <c r="H5" i="7"/>
  <c r="H31" i="8"/>
  <c r="H6" i="5"/>
  <c r="H24" i="6"/>
  <c r="H21" i="7"/>
  <c r="C9" i="9"/>
  <c r="C23" i="9"/>
  <c r="C36" i="9"/>
  <c r="C35" i="9"/>
  <c r="C31" i="9"/>
  <c r="C12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31" i="9"/>
  <c r="B12" i="9"/>
  <c r="B14" i="9"/>
  <c r="B29" i="9"/>
  <c r="C17" i="9"/>
  <c r="C8" i="9"/>
  <c r="C11" i="9"/>
  <c r="C19" i="9"/>
  <c r="C6" i="9"/>
  <c r="C16" i="9"/>
  <c r="C27" i="9"/>
  <c r="C21" i="9"/>
  <c r="F31" i="3"/>
  <c r="F23" i="3"/>
  <c r="G24" i="4"/>
  <c r="G20" i="4"/>
  <c r="G8" i="4"/>
  <c r="H14" i="6"/>
  <c r="H4" i="6"/>
  <c r="I31" i="8"/>
  <c r="H18" i="8"/>
  <c r="G21" i="2"/>
  <c r="C15" i="9"/>
  <c r="G5" i="2"/>
  <c r="C29" i="9"/>
  <c r="B9" i="9"/>
  <c r="B23" i="9"/>
  <c r="B36" i="9"/>
  <c r="B15" i="9"/>
  <c r="B35" i="9"/>
  <c r="C22" i="9"/>
  <c r="C20" i="9"/>
  <c r="C32" i="9"/>
  <c r="C34" i="9"/>
  <c r="C7" i="9"/>
  <c r="C26" i="9"/>
  <c r="C33" i="9"/>
  <c r="C13" i="9"/>
  <c r="C5" i="9"/>
  <c r="H32" i="5"/>
  <c r="I14" i="5"/>
  <c r="I25" i="7"/>
  <c r="I35" i="8"/>
  <c r="C25" i="9"/>
  <c r="C30" i="9"/>
  <c r="C28" i="9"/>
  <c r="C10" i="9"/>
  <c r="C24" i="9"/>
  <c r="C4" i="9"/>
  <c r="C18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G31" i="2"/>
  <c r="H31" i="2" s="1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H12" i="3" s="1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E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8" i="3" s="1"/>
  <c r="I14" i="10"/>
  <c r="F14" i="10" s="1"/>
  <c r="F14" i="3"/>
  <c r="H14" i="3" s="1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I19" i="2" s="1"/>
  <c r="F18" i="2"/>
  <c r="F17" i="2"/>
  <c r="F16" i="2"/>
  <c r="H16" i="2" s="1"/>
  <c r="F15" i="2"/>
  <c r="F14" i="2"/>
  <c r="F13" i="2"/>
  <c r="F12" i="2"/>
  <c r="F11" i="2"/>
  <c r="H11" i="2" s="1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H11" i="4" s="1"/>
  <c r="F10" i="4"/>
  <c r="H10" i="4" s="1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I35" i="2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F4" i="4"/>
  <c r="G3" i="4"/>
  <c r="F18" i="4"/>
  <c r="F20" i="4"/>
  <c r="F24" i="4"/>
  <c r="H24" i="4" s="1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H28" i="3" s="1"/>
  <c r="F32" i="3"/>
  <c r="G21" i="3"/>
  <c r="I21" i="3" s="1"/>
  <c r="G29" i="3"/>
  <c r="I10" i="4" l="1"/>
  <c r="H20" i="4"/>
  <c r="I6" i="4"/>
  <c r="H19" i="4"/>
  <c r="I30" i="4"/>
  <c r="H32" i="4"/>
  <c r="H18" i="4"/>
  <c r="I5" i="3"/>
  <c r="H19" i="2"/>
  <c r="H32" i="2"/>
  <c r="H8" i="4"/>
  <c r="E29" i="10"/>
  <c r="I6" i="3"/>
  <c r="H24" i="3"/>
  <c r="H32" i="3"/>
  <c r="J33" i="9" s="1"/>
  <c r="H12" i="4"/>
  <c r="J13" i="9" s="1"/>
  <c r="H4" i="2"/>
  <c r="H30" i="4"/>
  <c r="I22" i="3"/>
  <c r="I12" i="3"/>
  <c r="K13" i="9" s="1"/>
  <c r="L13" i="9" s="1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J21" i="9" s="1"/>
  <c r="I26" i="3"/>
  <c r="H9" i="4"/>
  <c r="I23" i="4"/>
  <c r="K24" i="9" s="1"/>
  <c r="L24" i="9" s="1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K27" i="9" s="1"/>
  <c r="L27" i="9" s="1"/>
  <c r="H34" i="4"/>
  <c r="I27" i="3"/>
  <c r="H7" i="4"/>
  <c r="I16" i="4"/>
  <c r="I20" i="2"/>
  <c r="I27" i="2"/>
  <c r="H14" i="4"/>
  <c r="J15" i="9" s="1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H19" i="3"/>
  <c r="H28" i="4"/>
  <c r="J29" i="9" s="1"/>
  <c r="I17" i="3"/>
  <c r="H29" i="4"/>
  <c r="I6" i="2"/>
  <c r="H7" i="2"/>
  <c r="I12" i="2"/>
  <c r="H24" i="2"/>
  <c r="H28" i="2"/>
  <c r="D29" i="10"/>
  <c r="H23" i="2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J9" i="9" s="1"/>
  <c r="I14" i="3"/>
  <c r="K15" i="9" s="1"/>
  <c r="L15" i="9" s="1"/>
  <c r="H33" i="2"/>
  <c r="H3" i="3"/>
  <c r="I22" i="2"/>
  <c r="J11" i="9"/>
  <c r="I17" i="2"/>
  <c r="D5" i="10"/>
  <c r="H26" i="3"/>
  <c r="H31" i="3"/>
  <c r="J32" i="9" s="1"/>
  <c r="H17" i="3"/>
  <c r="H6" i="3"/>
  <c r="I9" i="4"/>
  <c r="H15" i="4"/>
  <c r="I33" i="4"/>
  <c r="H21" i="4"/>
  <c r="I10" i="2"/>
  <c r="I26" i="2"/>
  <c r="H13" i="2"/>
  <c r="R3" i="9"/>
  <c r="J31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C15" i="10"/>
  <c r="I16" i="9" s="1"/>
  <c r="D15" i="10"/>
  <c r="E15" i="10"/>
  <c r="C17" i="10"/>
  <c r="I18" i="9" s="1"/>
  <c r="E17" i="10"/>
  <c r="D17" i="10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J25" i="9"/>
  <c r="H18" i="3"/>
  <c r="J19" i="9" s="1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3" i="2"/>
  <c r="I25" i="2"/>
  <c r="K7" i="9"/>
  <c r="L7" i="9" s="1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I28" i="4"/>
  <c r="I20" i="4"/>
  <c r="H4" i="4"/>
  <c r="I4" i="4"/>
  <c r="H3" i="4"/>
  <c r="J4" i="9" s="1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K12" i="9" l="1"/>
  <c r="L12" i="9" s="1"/>
  <c r="K32" i="9"/>
  <c r="L32" i="9" s="1"/>
  <c r="K14" i="9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<sst xmlns="http://schemas.openxmlformats.org/spreadsheetml/2006/main" count="184" uniqueCount="147">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</sst>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</a:t>
            </a:r>
            <a:r>
              <a:rPr lang="en-US" baseline="0"/>
              <a:t> (Sept. Adopted Plan)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0.24818171645966208</c:v>
                </c:pt>
                <c:pt idx="1">
                  <c:v>0.26822552008307932</c:v>
                </c:pt>
                <c:pt idx="2">
                  <c:v>0.29265863273523096</c:v>
                </c:pt>
                <c:pt idx="3">
                  <c:v>0.2953430616400321</c:v>
                </c:pt>
                <c:pt idx="4">
                  <c:v>0.33450732645079867</c:v>
                </c:pt>
                <c:pt idx="5">
                  <c:v>0.34017328530449648</c:v>
                </c:pt>
                <c:pt idx="6">
                  <c:v>0.34214698300224705</c:v>
                </c:pt>
                <c:pt idx="7">
                  <c:v>0.35221204285685354</c:v>
                </c:pt>
                <c:pt idx="8">
                  <c:v>0.35510432960481658</c:v>
                </c:pt>
                <c:pt idx="9">
                  <c:v>0.36228615962489302</c:v>
                </c:pt>
                <c:pt idx="10">
                  <c:v>0.36684551599191695</c:v>
                </c:pt>
                <c:pt idx="11">
                  <c:v>0.36767989822571695</c:v>
                </c:pt>
                <c:pt idx="12">
                  <c:v>0.37335305940151853</c:v>
                </c:pt>
                <c:pt idx="13">
                  <c:v>0.37354937884715617</c:v>
                </c:pt>
                <c:pt idx="14">
                  <c:v>0.41559996259001775</c:v>
                </c:pt>
                <c:pt idx="15">
                  <c:v>0.4203693072492477</c:v>
                </c:pt>
                <c:pt idx="16">
                  <c:v>0.42978962593311076</c:v>
                </c:pt>
                <c:pt idx="17">
                  <c:v>0.44807824558722398</c:v>
                </c:pt>
                <c:pt idx="18">
                  <c:v>0.45104554606587793</c:v>
                </c:pt>
                <c:pt idx="19">
                  <c:v>0.46406872672633437</c:v>
                </c:pt>
                <c:pt idx="20">
                  <c:v>0.47085249124288381</c:v>
                </c:pt>
                <c:pt idx="21">
                  <c:v>0.47786840602043118</c:v>
                </c:pt>
                <c:pt idx="22">
                  <c:v>0.48340184015679444</c:v>
                </c:pt>
                <c:pt idx="23">
                  <c:v>0.49951990398079615</c:v>
                </c:pt>
                <c:pt idx="24">
                  <c:v>0.53620686431540698</c:v>
                </c:pt>
                <c:pt idx="25">
                  <c:v>0.5383047120178982</c:v>
                </c:pt>
                <c:pt idx="26">
                  <c:v>0.58995275208981146</c:v>
                </c:pt>
                <c:pt idx="27">
                  <c:v>0.64453118776388119</c:v>
                </c:pt>
                <c:pt idx="28">
                  <c:v>0.68293478926004747</c:v>
                </c:pt>
                <c:pt idx="29">
                  <c:v>0.73613486943797535</c:v>
                </c:pt>
                <c:pt idx="30">
                  <c:v>0.77569204969530914</c:v>
                </c:pt>
                <c:pt idx="31">
                  <c:v>0.80419007682353516</c:v>
                </c:pt>
                <c:pt idx="32">
                  <c:v>0.83630419063786976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W4" sqref="W4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69</v>
      </c>
      <c r="K2" s="3">
        <f>'2020 Pres'!I2+'2018 AG'!I2+'2018 Sen'!I2+'2018 Gov'!I2+'2016 Sen'!I2+'2016 Pres'!I2</f>
        <v>129</v>
      </c>
      <c r="L2">
        <f>SUM(L4:L36)</f>
        <v>10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17</v>
      </c>
      <c r="K3" s="3">
        <f>COUNTIF(K4:K36,"&lt;&gt;0")</f>
        <v>26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0.33333333333333331</v>
      </c>
      <c r="R3" s="12">
        <f>'2020 Pres'!E2/SUM('2020 Pres'!D2:E2)</f>
        <v>0.54076697647702721</v>
      </c>
      <c r="S3" s="12">
        <f>'2020 Pres'!I2/SUM('2020 Pres'!H2:I2)</f>
        <v>0.66666666666666663</v>
      </c>
      <c r="T3" s="13" t="str">
        <f>IF(S3-R3&gt;0,CONCATENATE("R+",ROUND(100*(S3-R3),1)),CONCATENATE("D+",ROUND(100*(R3-S3),1)))</f>
        <v>R+12.6</v>
      </c>
    </row>
    <row r="4" spans="1:33" x14ac:dyDescent="0.25">
      <c r="A4">
        <f>'2016-2020 Comp'!B14</f>
        <v>12</v>
      </c>
      <c r="B4" s="6">
        <f>'2016-2020 Comp'!D14/SUM('2016-2020 Comp'!$D14:$E14)</f>
        <v>0.24818171645966208</v>
      </c>
      <c r="C4" s="6">
        <f>'2016-2020 Comp'!E14/SUM('2016-2020 Comp'!$D14:$E14)</f>
        <v>0.75181828354033797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R+26.4</v>
      </c>
      <c r="J4" s="3">
        <f>'2020 Pres'!H3+'2018 AG'!H3+'2018 Sen'!H3+'2018 Gov'!H3+'2016 Sen'!H3+'2016 Pres'!H3</f>
        <v>0</v>
      </c>
      <c r="K4" s="3">
        <f>'2020 Pres'!I3+'2018 AG'!I3+'2018 Sen'!I3+'2018 Gov'!I3+'2016 Sen'!I3+'2016 Pres'!I3</f>
        <v>6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0.36363636363636365</v>
      </c>
      <c r="R4" s="15">
        <f>'2018 AG'!E2/SUM('2018 AG'!D2:E2)</f>
        <v>0.52173887134668717</v>
      </c>
      <c r="S4" s="15">
        <f>'2018 AG'!I2/SUM('2018 AG'!H2:I2)</f>
        <v>0.63636363636363635</v>
      </c>
      <c r="T4" s="16" t="str">
        <f t="shared" ref="T4:T8" si="0">IF(S4-R4&gt;0,CONCATENATE("R+",ROUND(100*(S4-R4),1)),CONCATENATE("D+",ROUND(100*(R4-S4),1)))</f>
        <v>R+11.5</v>
      </c>
    </row>
    <row r="5" spans="1:33" x14ac:dyDescent="0.25">
      <c r="A5">
        <f>'2016-2020 Comp'!B3</f>
        <v>1</v>
      </c>
      <c r="B5" s="6">
        <f>'2016-2020 Comp'!D3/SUM('2016-2020 Comp'!$D3:$E3)</f>
        <v>0.26822552008307932</v>
      </c>
      <c r="C5" s="6">
        <f>'2016-2020 Comp'!E3/SUM('2016-2020 Comp'!$D3:$E3)</f>
        <v>0.73177447991692068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R+7.7</v>
      </c>
      <c r="J5" s="3">
        <f>'2020 Pres'!H4+'2018 AG'!H4+'2018 Sen'!H4+'2018 Gov'!H4+'2016 Sen'!H4+'2016 Pres'!H4</f>
        <v>1</v>
      </c>
      <c r="K5" s="3">
        <f>'2020 Pres'!I4+'2018 AG'!I4+'2018 Sen'!I4+'2018 Gov'!I4+'2016 Sen'!I4+'2016 Pres'!I4</f>
        <v>5</v>
      </c>
      <c r="L5">
        <f t="shared" ref="L5:L36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0.51515151515151514</v>
      </c>
      <c r="R5" s="15">
        <f>SUM('2018 Sen'!E2/SUM('2018 Sen'!D2:E2))</f>
        <v>0.46592567549360098</v>
      </c>
      <c r="S5" s="15">
        <f>'2018 Sen'!I2/SUM('2018 Sen'!H2:I2)</f>
        <v>0.48484848484848486</v>
      </c>
      <c r="T5" s="16" t="str">
        <f t="shared" si="0"/>
        <v>R+1.9</v>
      </c>
    </row>
    <row r="6" spans="1:33" x14ac:dyDescent="0.25">
      <c r="A6">
        <f>'2016-2020 Comp'!B16</f>
        <v>14</v>
      </c>
      <c r="B6" s="6">
        <f>'2016-2020 Comp'!D16/SUM('2016-2020 Comp'!$D16:$E16)</f>
        <v>0.29265863273523096</v>
      </c>
      <c r="C6" s="6">
        <f>'2016-2020 Comp'!E16/SUM('2016-2020 Comp'!$D16:$E16)</f>
        <v>0.70734136726476904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D+3</v>
      </c>
      <c r="J6" s="3">
        <f>'2020 Pres'!H5+'2018 AG'!H5+'2018 Sen'!H5+'2018 Gov'!H5+'2016 Sen'!H5+'2016 Pres'!H5</f>
        <v>5</v>
      </c>
      <c r="K6" s="3">
        <f>'2020 Pres'!I5+'2018 AG'!I5+'2018 Sen'!I5+'2018 Gov'!I5+'2016 Sen'!I5+'2016 Pres'!I5</f>
        <v>1</v>
      </c>
      <c r="L6">
        <f t="shared" si="1"/>
        <v>1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0.36363636363636365</v>
      </c>
      <c r="R6" s="15">
        <f>SUM('2018 Gov'!E2/SUM('2018 Gov'!D2:E2))</f>
        <v>0.51925034447153662</v>
      </c>
      <c r="S6" s="15">
        <f>'2018 Gov'!I2/SUM('2018 Gov'!H2:I2)</f>
        <v>0.63636363636363635</v>
      </c>
      <c r="T6" s="16" t="str">
        <f t="shared" si="0"/>
        <v>R+11.7</v>
      </c>
    </row>
    <row r="7" spans="1:33" x14ac:dyDescent="0.25">
      <c r="A7">
        <f>'2016-2020 Comp'!B19</f>
        <v>17</v>
      </c>
      <c r="B7" s="6">
        <f>'2016-2020 Comp'!D19/SUM('2016-2020 Comp'!$D19:$E19)</f>
        <v>0.2953430616400321</v>
      </c>
      <c r="C7" s="6">
        <f>'2016-2020 Comp'!E19/SUM('2016-2020 Comp'!$D19:$E19)</f>
        <v>0.7046569383599679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R+14.2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0.21212121212121213</v>
      </c>
      <c r="R7" s="15">
        <f>SUM('2016 Sen'!E2/SUM('2016 Sen'!D2:E2))</f>
        <v>0.60963390496483705</v>
      </c>
      <c r="S7" s="15">
        <f>'2016 Sen'!I2/SUM('2016 Sen'!H2:I2)</f>
        <v>0.78787878787878785</v>
      </c>
      <c r="T7" s="16" t="str">
        <f t="shared" si="0"/>
        <v>R+17.8</v>
      </c>
    </row>
    <row r="8" spans="1:33" ht="15.75" thickBot="1" x14ac:dyDescent="0.3">
      <c r="A8">
        <f>'2016-2020 Comp'!B28</f>
        <v>26</v>
      </c>
      <c r="B8" s="6">
        <f>'2016-2020 Comp'!D28/SUM('2016-2020 Comp'!$D28:$E28)</f>
        <v>0.33450732645079867</v>
      </c>
      <c r="C8" s="6">
        <f>'2016-2020 Comp'!E28/SUM('2016-2020 Comp'!$D28:$E28)</f>
        <v>0.66549267354920127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R+15.8</v>
      </c>
      <c r="J8" s="3">
        <f>'2020 Pres'!H7+'2018 AG'!H7+'2018 Sen'!H7+'2018 Gov'!H7+'2016 Sen'!H7+'2016 Pres'!H7</f>
        <v>0</v>
      </c>
      <c r="K8" s="3">
        <f>'2020 Pres'!I7+'2018 AG'!I7+'2018 Sen'!I7+'2018 Gov'!I7+'2016 Sen'!I7+'2016 Pres'!I7</f>
        <v>6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0.30303030303030304</v>
      </c>
      <c r="R8" s="20">
        <f>SUM('2016 Pres'!E2/SUM('2016 Pres'!D2:E2))</f>
        <v>0.54267684577135911</v>
      </c>
      <c r="S8" s="20">
        <f>'2016 Pres'!I2/SUM('2016 Pres'!H2:I2)</f>
        <v>0.69696969696969702</v>
      </c>
      <c r="T8" s="21" t="str">
        <f t="shared" si="0"/>
        <v>R+15.4</v>
      </c>
    </row>
    <row r="9" spans="1:33" x14ac:dyDescent="0.25">
      <c r="A9">
        <f>'2016-2020 Comp'!B33</f>
        <v>31</v>
      </c>
      <c r="B9" s="6">
        <f>'2016-2020 Comp'!D33/SUM('2016-2020 Comp'!$D33:$E33)</f>
        <v>0.34017328530449648</v>
      </c>
      <c r="C9" s="6">
        <f>'2016-2020 Comp'!E33/SUM('2016-2020 Comp'!$D33:$E33)</f>
        <v>0.65982671469550358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R+0.4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Comp'!B22</f>
        <v>20</v>
      </c>
      <c r="B10" s="6">
        <f>'2016-2020 Comp'!D22/SUM('2016-2020 Comp'!$D22:$E22)</f>
        <v>0.34214698300224705</v>
      </c>
      <c r="C10" s="6">
        <f>'2016-2020 Comp'!E22/SUM('2016-2020 Comp'!$D22:$E22)</f>
        <v>0.65785301699775289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R+14.1</v>
      </c>
      <c r="J10" s="3">
        <f>'2020 Pres'!H9+'2018 AG'!H9+'2018 Sen'!H9+'2018 Gov'!H9+'2016 Sen'!H9+'2016 Pres'!H9</f>
        <v>0</v>
      </c>
      <c r="K10" s="3">
        <f>'2020 Pres'!I9+'2018 AG'!I9+'2018 Sen'!I9+'2018 Gov'!I9+'2016 Sen'!I9+'2016 Pres'!I9</f>
        <v>6</v>
      </c>
      <c r="L10">
        <f t="shared" si="1"/>
        <v>0</v>
      </c>
      <c r="R10" s="1"/>
    </row>
    <row r="11" spans="1:33" x14ac:dyDescent="0.25">
      <c r="A11">
        <f>'2016-2020 Comp'!B24</f>
        <v>22</v>
      </c>
      <c r="B11" s="6">
        <f>'2016-2020 Comp'!D24/SUM('2016-2020 Comp'!$D24:$E24)</f>
        <v>0.35221204285685354</v>
      </c>
      <c r="C11" s="6">
        <f>'2016-2020 Comp'!E24/SUM('2016-2020 Comp'!$D24:$E24)</f>
        <v>0.64778795714314652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R+8.9</v>
      </c>
      <c r="J11" s="3">
        <f>'2020 Pres'!H10+'2018 AG'!H10+'2018 Sen'!H10+'2018 Gov'!H10+'2016 Sen'!H10+'2016 Pres'!H10</f>
        <v>0</v>
      </c>
      <c r="K11" s="3">
        <f>'2020 Pres'!I10+'2018 AG'!I10+'2018 Sen'!I10+'2018 Gov'!I10+'2016 Sen'!I10+'2016 Pres'!I10</f>
        <v>6</v>
      </c>
      <c r="L11">
        <f t="shared" si="1"/>
        <v>0</v>
      </c>
    </row>
    <row r="12" spans="1:33" x14ac:dyDescent="0.25">
      <c r="A12">
        <f>'2016-2020 Comp'!B9</f>
        <v>7</v>
      </c>
      <c r="B12" s="6">
        <f>'2016-2020 Comp'!D9/SUM('2016-2020 Comp'!$D9:$E9)</f>
        <v>0.35510432960481658</v>
      </c>
      <c r="C12" s="6">
        <f>'2016-2020 Comp'!E9/SUM('2016-2020 Comp'!$D9:$E9)</f>
        <v>0.64489567039518347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D+24.2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Comp'!B7</f>
        <v>5</v>
      </c>
      <c r="B13" s="6">
        <f>'2016-2020 Comp'!D7/SUM('2016-2020 Comp'!$D7:$E7)</f>
        <v>0.36228615962489302</v>
      </c>
      <c r="C13" s="6">
        <f>'2016-2020 Comp'!E7/SUM('2016-2020 Comp'!$D7:$E7)</f>
        <v>0.63771384037510703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R+13.9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Comp'!B6</f>
        <v>4</v>
      </c>
      <c r="B14" s="6">
        <f>'2016-2020 Comp'!D6/SUM('2016-2020 Comp'!$D6:$E6)</f>
        <v>0.36684551599191695</v>
      </c>
      <c r="C14" s="6">
        <f>'2016-2020 Comp'!E6/SUM('2016-2020 Comp'!$D6:$E6)</f>
        <v>0.63315448400808305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D+11.9</v>
      </c>
      <c r="J14" s="3">
        <f>'2020 Pres'!H13+'2018 AG'!H13+'2018 Sen'!H13+'2018 Gov'!H13+'2016 Sen'!H13+'2016 Pres'!H13</f>
        <v>6</v>
      </c>
      <c r="K14" s="3">
        <f>'2020 Pres'!I13+'2018 AG'!I13+'2018 Sen'!I13+'2018 Gov'!I13+'2016 Sen'!I13+'2016 Pres'!I13</f>
        <v>0</v>
      </c>
      <c r="L14">
        <f t="shared" si="1"/>
        <v>0</v>
      </c>
    </row>
    <row r="15" spans="1:33" x14ac:dyDescent="0.25">
      <c r="A15">
        <f>'2016-2020 Comp'!B21</f>
        <v>19</v>
      </c>
      <c r="B15" s="6">
        <f>'2016-2020 Comp'!D21/SUM('2016-2020 Comp'!$D21:$E21)</f>
        <v>0.36767989822571695</v>
      </c>
      <c r="C15" s="6">
        <f>'2016-2020 Comp'!E21/SUM('2016-2020 Comp'!$D21:$E21)</f>
        <v>0.63232010177428299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R+28.2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Comp'!B12</f>
        <v>10</v>
      </c>
      <c r="B16" s="6">
        <f>'2016-2020 Comp'!D12/SUM('2016-2020 Comp'!$D12:$E12)</f>
        <v>0.37335305940151853</v>
      </c>
      <c r="C16" s="6">
        <f>'2016-2020 Comp'!E12/SUM('2016-2020 Comp'!$D12:$E12)</f>
        <v>0.62664694059848147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R+5.2</v>
      </c>
      <c r="J16" s="3">
        <f>'2020 Pres'!H15+'2018 AG'!H15+'2018 Sen'!H15+'2018 Gov'!H15+'2016 Sen'!H15+'2016 Pres'!H15</f>
        <v>3</v>
      </c>
      <c r="K16" s="3">
        <f>'2020 Pres'!I15+'2018 AG'!I15+'2018 Sen'!I15+'2018 Gov'!I15+'2016 Sen'!I15+'2016 Pres'!I15</f>
        <v>3</v>
      </c>
      <c r="L16">
        <f t="shared" si="1"/>
        <v>1</v>
      </c>
    </row>
    <row r="17" spans="1:12" x14ac:dyDescent="0.25">
      <c r="A17">
        <f>'2016-2020 Comp'!B32</f>
        <v>30</v>
      </c>
      <c r="B17" s="6">
        <f>'2016-2020 Comp'!D32/SUM('2016-2020 Comp'!$D32:$E32)</f>
        <v>0.37354937884715617</v>
      </c>
      <c r="C17" s="6">
        <f>'2016-2020 Comp'!E32/SUM('2016-2020 Comp'!$D32:$E32)</f>
        <v>0.62645062115284389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R+23.5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Comp'!B10</f>
        <v>8</v>
      </c>
      <c r="B18" s="6">
        <f>'2016-2020 Comp'!D10/SUM('2016-2020 Comp'!$D10:$E10)</f>
        <v>0.41559996259001775</v>
      </c>
      <c r="C18" s="6">
        <f>'2016-2020 Comp'!E10/SUM('2016-2020 Comp'!$D10:$E10)</f>
        <v>0.58440003740998225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D+29.7</v>
      </c>
      <c r="J18" s="3">
        <f>'2020 Pres'!H17+'2018 AG'!H17+'2018 Sen'!H17+'2018 Gov'!H17+'2016 Sen'!H17+'2016 Pres'!H17</f>
        <v>6</v>
      </c>
      <c r="K18" s="3">
        <f>'2020 Pres'!I17+'2018 AG'!I17+'2018 Sen'!I17+'2018 Gov'!I17+'2016 Sen'!I17+'2016 Pres'!I17</f>
        <v>0</v>
      </c>
      <c r="L18">
        <f t="shared" si="1"/>
        <v>0</v>
      </c>
    </row>
    <row r="19" spans="1:12" x14ac:dyDescent="0.25">
      <c r="A19">
        <f>'2016-2020 Comp'!B20</f>
        <v>18</v>
      </c>
      <c r="B19" s="6">
        <f>'2016-2020 Comp'!D20/SUM('2016-2020 Comp'!$D20:$E20)</f>
        <v>0.4203693072492477</v>
      </c>
      <c r="C19" s="6">
        <f>'2016-2020 Comp'!E20/SUM('2016-2020 Comp'!$D20:$E20)</f>
        <v>0.5796306927507523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R+2.8</v>
      </c>
      <c r="J19" s="3">
        <f>'2020 Pres'!H18+'2018 AG'!H18+'2018 Sen'!H18+'2018 Gov'!H18+'2016 Sen'!H18+'2016 Pres'!H18</f>
        <v>2</v>
      </c>
      <c r="K19" s="3">
        <f>'2020 Pres'!I18+'2018 AG'!I18+'2018 Sen'!I18+'2018 Gov'!I18+'2016 Sen'!I18+'2016 Pres'!I18</f>
        <v>4</v>
      </c>
      <c r="L19">
        <f t="shared" si="1"/>
        <v>1</v>
      </c>
    </row>
    <row r="20" spans="1:12" x14ac:dyDescent="0.25">
      <c r="A20">
        <f>'2016-2020 Comp'!B31</f>
        <v>29</v>
      </c>
      <c r="B20" s="6">
        <f>'2016-2020 Comp'!D31/SUM('2016-2020 Comp'!$D31:$E31)</f>
        <v>0.42978962593311076</v>
      </c>
      <c r="C20" s="6">
        <f>'2016-2020 Comp'!E31/SUM('2016-2020 Comp'!$D31:$E31)</f>
        <v>0.57021037406688924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R+25.6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Comp'!B4</f>
        <v>2</v>
      </c>
      <c r="B21" s="6">
        <f>'2016-2020 Comp'!D4/SUM('2016-2020 Comp'!$D4:$E4)</f>
        <v>0.44807824558722398</v>
      </c>
      <c r="C21" s="6">
        <f>'2016-2020 Comp'!E4/SUM('2016-2020 Comp'!$D4:$E4)</f>
        <v>0.55192175441277602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R+11.2</v>
      </c>
      <c r="J21" s="3">
        <f>'2020 Pres'!H20+'2018 AG'!H20+'2018 Sen'!H20+'2018 Gov'!H20+'2016 Sen'!H20+'2016 Pres'!H20</f>
        <v>1</v>
      </c>
      <c r="K21" s="3">
        <f>'2020 Pres'!I20+'2018 AG'!I20+'2018 Sen'!I20+'2018 Gov'!I20+'2016 Sen'!I20+'2016 Pres'!I20</f>
        <v>5</v>
      </c>
      <c r="L21">
        <f t="shared" si="1"/>
        <v>1</v>
      </c>
    </row>
    <row r="22" spans="1:12" x14ac:dyDescent="0.25">
      <c r="A22">
        <f>'2016-2020 Comp'!B35</f>
        <v>33</v>
      </c>
      <c r="B22" s="6">
        <f>'2016-2020 Comp'!D35/SUM('2016-2020 Comp'!$D35:$E35)</f>
        <v>0.45104554606587793</v>
      </c>
      <c r="C22" s="6">
        <f>'2016-2020 Comp'!E35/SUM('2016-2020 Comp'!$D35:$E35)</f>
        <v>0.54895445393412201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R+13.8</v>
      </c>
      <c r="J22" s="3">
        <f>'2020 Pres'!H21+'2018 AG'!H21+'2018 Sen'!H21+'2018 Gov'!H21+'2016 Sen'!H21+'2016 Pres'!H21</f>
        <v>0</v>
      </c>
      <c r="K22" s="3">
        <f>'2020 Pres'!I21+'2018 AG'!I21+'2018 Sen'!I21+'2018 Gov'!I21+'2016 Sen'!I21+'2016 Pres'!I21</f>
        <v>6</v>
      </c>
      <c r="L22">
        <f t="shared" si="1"/>
        <v>0</v>
      </c>
    </row>
    <row r="23" spans="1:12" x14ac:dyDescent="0.25">
      <c r="A23">
        <f>'2016-2020 Comp'!B29</f>
        <v>27</v>
      </c>
      <c r="B23" s="6">
        <f>'2016-2020 Comp'!D29/SUM('2016-2020 Comp'!$D29:$E29)</f>
        <v>0.46406872672633437</v>
      </c>
      <c r="C23" s="6">
        <f>'2016-2020 Comp'!E29/SUM('2016-2020 Comp'!$D29:$E29)</f>
        <v>0.53593127327366563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R+19.1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Comp'!B18</f>
        <v>16</v>
      </c>
      <c r="B24" s="6">
        <f>'2016-2020 Comp'!D18/SUM('2016-2020 Comp'!$D18:$E18)</f>
        <v>0.47085249124288381</v>
      </c>
      <c r="C24" s="6">
        <f>'2016-2020 Comp'!E18/SUM('2016-2020 Comp'!$D18:$E18)</f>
        <v>0.52914750875711614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D+26.8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Comp'!B34</f>
        <v>32</v>
      </c>
      <c r="B25" s="6">
        <f>'2016-2020 Comp'!D34/SUM('2016-2020 Comp'!$D34:$E34)</f>
        <v>0.47786840602043118</v>
      </c>
      <c r="C25" s="6">
        <f>'2016-2020 Comp'!E34/SUM('2016-2020 Comp'!$D34:$E34)</f>
        <v>0.52213159397956876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R+17.7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Comp'!B15</f>
        <v>13</v>
      </c>
      <c r="B26" s="6">
        <f>'2016-2020 Comp'!D15/SUM('2016-2020 Comp'!$D15:$E15)</f>
        <v>0.48340184015679444</v>
      </c>
      <c r="C26" s="6">
        <f>'2016-2020 Comp'!E15/SUM('2016-2020 Comp'!$D15:$E15)</f>
        <v>0.51659815984320556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D+32.1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Comp'!B8</f>
        <v>6</v>
      </c>
      <c r="B27" s="6">
        <f>'2016-2020 Comp'!D8/SUM('2016-2020 Comp'!$D8:$E8)</f>
        <v>0.49951990398079615</v>
      </c>
      <c r="C27" s="6">
        <f>'2016-2020 Comp'!E8/SUM('2016-2020 Comp'!$D8:$E8)</f>
        <v>0.50048009601920385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D+1.6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Comp'!B26</f>
        <v>24</v>
      </c>
      <c r="B28" s="6">
        <f>'2016-2020 Comp'!D26/SUM('2016-2020 Comp'!$D26:$E26)</f>
        <v>0.53620686431540698</v>
      </c>
      <c r="C28" s="6">
        <f>'2016-2020 Comp'!E26/SUM('2016-2020 Comp'!$D26:$E26)</f>
        <v>0.46379313568459302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D+18.9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Comp'!B5</f>
        <v>3</v>
      </c>
      <c r="B29" s="6">
        <f>'2016-2020 Comp'!D5/SUM('2016-2020 Comp'!$D5:$E5)</f>
        <v>0.5383047120178982</v>
      </c>
      <c r="C29" s="6">
        <f>'2016-2020 Comp'!E5/SUM('2016-2020 Comp'!$D5:$E5)</f>
        <v>0.4616952879821018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R+20.6</v>
      </c>
      <c r="J29" s="3">
        <f>'2020 Pres'!H28+'2018 AG'!H28+'2018 Sen'!H28+'2018 Gov'!H28+'2016 Sen'!H28+'2016 Pres'!H28</f>
        <v>0</v>
      </c>
      <c r="K29" s="3">
        <f>'2020 Pres'!I28+'2018 AG'!I28+'2018 Sen'!I28+'2018 Gov'!I28+'2016 Sen'!I28+'2016 Pres'!I28</f>
        <v>6</v>
      </c>
      <c r="L29">
        <f t="shared" si="1"/>
        <v>0</v>
      </c>
    </row>
    <row r="30" spans="1:12" x14ac:dyDescent="0.25">
      <c r="A30">
        <f>'2016-2020 Comp'!B30</f>
        <v>28</v>
      </c>
      <c r="B30" s="6">
        <f>'2016-2020 Comp'!D30/SUM('2016-2020 Comp'!$D30:$E30)</f>
        <v>0.58995275208981146</v>
      </c>
      <c r="C30" s="6">
        <f>'2016-2020 Comp'!E30/SUM('2016-2020 Comp'!$D30:$E30)</f>
        <v>0.41004724791018859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R+4.9</v>
      </c>
      <c r="J30" s="3">
        <f>'2020 Pres'!H29+'2018 AG'!H29+'2018 Sen'!H29+'2018 Gov'!H29+'2016 Sen'!H29+'2016 Pres'!H29</f>
        <v>1</v>
      </c>
      <c r="K30" s="3">
        <f>'2020 Pres'!I29+'2018 AG'!I29+'2018 Sen'!I29+'2018 Gov'!I29+'2016 Sen'!I29+'2016 Pres'!I29</f>
        <v>5</v>
      </c>
      <c r="L30">
        <f t="shared" si="1"/>
        <v>1</v>
      </c>
    </row>
    <row r="31" spans="1:12" x14ac:dyDescent="0.25">
      <c r="A31">
        <f>'2016-2020 Comp'!B13</f>
        <v>11</v>
      </c>
      <c r="B31" s="6">
        <f>'2016-2020 Comp'!D13/SUM('2016-2020 Comp'!$D13:$E13)</f>
        <v>0.64453118776388119</v>
      </c>
      <c r="C31" s="6">
        <f>'2016-2020 Comp'!E13/SUM('2016-2020 Comp'!$D13:$E13)</f>
        <v>0.35546881223611887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D+6.4</v>
      </c>
      <c r="J31" s="3">
        <f>'2020 Pres'!H30+'2018 AG'!H30+'2018 Sen'!H30+'2018 Gov'!H30+'2016 Sen'!H30+'2016 Pres'!H30</f>
        <v>6</v>
      </c>
      <c r="K31" s="3">
        <f>'2020 Pres'!I30+'2018 AG'!I30+'2018 Sen'!I30+'2018 Gov'!I30+'2016 Sen'!I30+'2016 Pres'!I30</f>
        <v>0</v>
      </c>
      <c r="L31">
        <f t="shared" si="1"/>
        <v>0</v>
      </c>
    </row>
    <row r="32" spans="1:12" x14ac:dyDescent="0.25">
      <c r="A32">
        <f>'2016-2020 Comp'!B27</f>
        <v>25</v>
      </c>
      <c r="B32" s="6">
        <f>'2016-2020 Comp'!D27/SUM('2016-2020 Comp'!$D27:$E27)</f>
        <v>0.68293478926004747</v>
      </c>
      <c r="C32" s="6">
        <f>'2016-2020 Comp'!E27/SUM('2016-2020 Comp'!$D27:$E27)</f>
        <v>0.31706521073995253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R+10.1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Comp'!B11</f>
        <v>9</v>
      </c>
      <c r="B33" s="6">
        <f>'2016-2020 Comp'!D11/SUM('2016-2020 Comp'!$D11:$E11)</f>
        <v>0.73613486943797535</v>
      </c>
      <c r="C33" s="6">
        <f>'2016-2020 Comp'!E11/SUM('2016-2020 Comp'!$D11:$E11)</f>
        <v>0.26386513056202471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R+19.3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Comp'!B23</f>
        <v>21</v>
      </c>
      <c r="B34" s="6">
        <f>'2016-2020 Comp'!D23/SUM('2016-2020 Comp'!$D23:$E23)</f>
        <v>0.77569204969530914</v>
      </c>
      <c r="C34" s="6">
        <f>'2016-2020 Comp'!E23/SUM('2016-2020 Comp'!$D23:$E23)</f>
        <v>0.22430795030469083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R+19.6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Comp'!B17</f>
        <v>15</v>
      </c>
      <c r="B35" s="6">
        <f>'2016-2020 Comp'!D17/SUM('2016-2020 Comp'!$D17:$E17)</f>
        <v>0.80419007682353516</v>
      </c>
      <c r="C35" s="6">
        <f>'2016-2020 Comp'!E17/SUM('2016-2020 Comp'!$D17:$E17)</f>
        <v>0.19580992317646481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R+6.7</v>
      </c>
      <c r="J35" s="3">
        <f>'2020 Pres'!H34+'2018 AG'!H34+'2018 Sen'!H34+'2018 Gov'!H34+'2016 Sen'!H34+'2016 Pres'!H34</f>
        <v>3</v>
      </c>
      <c r="K35" s="3">
        <f>'2020 Pres'!I34+'2018 AG'!I34+'2018 Sen'!I34+'2018 Gov'!I34+'2016 Sen'!I34+'2016 Pres'!I34</f>
        <v>3</v>
      </c>
      <c r="L35">
        <f t="shared" si="1"/>
        <v>1</v>
      </c>
    </row>
    <row r="36" spans="1:12" x14ac:dyDescent="0.25">
      <c r="A36">
        <f>'2016-2020 Comp'!B25</f>
        <v>23</v>
      </c>
      <c r="B36" s="6">
        <f>'2016-2020 Comp'!D25/SUM('2016-2020 Comp'!$D25:$E25)</f>
        <v>0.83630419063786976</v>
      </c>
      <c r="C36" s="6">
        <f>'2016-2020 Comp'!E25/SUM('2016-2020 Comp'!$D25:$E25)</f>
        <v>0.16369580936213021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R+9.4</v>
      </c>
      <c r="J36" s="3">
        <f>'2020 Pres'!H35+'2018 AG'!H35+'2018 Sen'!H35+'2018 Gov'!H35+'2016 Sen'!H35+'2016 Pres'!H35</f>
        <v>1</v>
      </c>
      <c r="K36" s="3">
        <f>'2020 Pres'!I35+'2018 AG'!I35+'2018 Sen'!I35+'2018 Gov'!I35+'2016 Sen'!I35+'2016 Pres'!I35</f>
        <v>5</v>
      </c>
      <c r="L36">
        <f t="shared" si="1"/>
        <v>1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153810</v>
      </c>
      <c r="D3">
        <v>40034</v>
      </c>
      <c r="E3">
        <v>109221</v>
      </c>
      <c r="F3">
        <v>184381</v>
      </c>
      <c r="G3">
        <v>46229</v>
      </c>
      <c r="H3">
        <v>135141</v>
      </c>
      <c r="I3">
        <v>131588</v>
      </c>
      <c r="J3">
        <v>36502</v>
      </c>
      <c r="K3">
        <v>95086</v>
      </c>
      <c r="L3">
        <v>132724</v>
      </c>
      <c r="M3">
        <v>47895</v>
      </c>
      <c r="N3">
        <v>84829</v>
      </c>
      <c r="O3">
        <v>134008</v>
      </c>
      <c r="P3">
        <v>35577</v>
      </c>
      <c r="Q3">
        <v>94238</v>
      </c>
      <c r="R3">
        <v>168757</v>
      </c>
      <c r="S3">
        <v>35803</v>
      </c>
      <c r="T3">
        <v>124670</v>
      </c>
      <c r="U3">
        <v>171409</v>
      </c>
      <c r="V3">
        <v>40724</v>
      </c>
      <c r="W3">
        <v>121593</v>
      </c>
      <c r="X3">
        <v>261016</v>
      </c>
      <c r="Y3">
        <v>243824</v>
      </c>
      <c r="Z3">
        <v>11289</v>
      </c>
      <c r="AA3">
        <v>3159</v>
      </c>
      <c r="AB3">
        <v>1183</v>
      </c>
      <c r="AC3">
        <v>1303</v>
      </c>
      <c r="AD3">
        <v>50</v>
      </c>
      <c r="AE3">
        <v>2501</v>
      </c>
      <c r="AF3">
        <v>943</v>
      </c>
      <c r="AG3">
        <v>439</v>
      </c>
      <c r="AH3">
        <v>266</v>
      </c>
      <c r="AI3">
        <v>0</v>
      </c>
      <c r="AJ3">
        <v>346156</v>
      </c>
      <c r="AK3">
        <v>314727</v>
      </c>
      <c r="AL3">
        <v>20169</v>
      </c>
      <c r="AM3">
        <v>7022</v>
      </c>
      <c r="AN3">
        <v>3528</v>
      </c>
      <c r="AO3">
        <v>2540</v>
      </c>
      <c r="AP3">
        <v>400</v>
      </c>
      <c r="AQ3">
        <v>0</v>
      </c>
      <c r="AR3">
        <v>0</v>
      </c>
      <c r="AS3">
        <v>261565</v>
      </c>
      <c r="AT3">
        <v>244446</v>
      </c>
      <c r="AU3">
        <v>11232</v>
      </c>
      <c r="AV3">
        <v>2972</v>
      </c>
      <c r="AW3">
        <v>1286</v>
      </c>
      <c r="AX3">
        <v>1344</v>
      </c>
      <c r="AY3">
        <v>49</v>
      </c>
      <c r="AZ3">
        <v>2407</v>
      </c>
      <c r="BA3">
        <v>1026</v>
      </c>
      <c r="BB3">
        <v>420</v>
      </c>
      <c r="BC3">
        <v>228</v>
      </c>
      <c r="BD3">
        <v>0</v>
      </c>
      <c r="BE3">
        <v>346873</v>
      </c>
      <c r="BF3">
        <v>315992</v>
      </c>
      <c r="BG3">
        <v>19794</v>
      </c>
      <c r="BH3">
        <v>6582</v>
      </c>
      <c r="BI3">
        <v>3538</v>
      </c>
      <c r="BJ3">
        <v>2428</v>
      </c>
      <c r="BK3">
        <v>368</v>
      </c>
      <c r="BL3">
        <v>3274</v>
      </c>
      <c r="BM3">
        <v>2552</v>
      </c>
      <c r="BN3">
        <v>488</v>
      </c>
      <c r="BO3">
        <v>426</v>
      </c>
      <c r="BP3">
        <v>4110</v>
      </c>
      <c r="BQ3">
        <v>350983</v>
      </c>
      <c r="BR3">
        <v>324489</v>
      </c>
      <c r="BS3">
        <v>17314</v>
      </c>
      <c r="BT3">
        <v>4805</v>
      </c>
      <c r="BU3">
        <v>3011</v>
      </c>
      <c r="BV3">
        <v>2197</v>
      </c>
      <c r="BW3">
        <v>205</v>
      </c>
      <c r="BX3">
        <v>0</v>
      </c>
      <c r="BY3">
        <v>0</v>
      </c>
      <c r="BZ3">
        <v>263596</v>
      </c>
      <c r="CA3">
        <v>247760</v>
      </c>
      <c r="CB3">
        <v>10146</v>
      </c>
      <c r="CC3">
        <v>2501</v>
      </c>
      <c r="CD3">
        <v>1968</v>
      </c>
      <c r="CE3">
        <v>1567</v>
      </c>
      <c r="CF3">
        <v>121</v>
      </c>
      <c r="CG3">
        <v>0</v>
      </c>
      <c r="CH3">
        <v>0</v>
      </c>
      <c r="CI3">
        <v>268063</v>
      </c>
      <c r="CJ3">
        <v>243221</v>
      </c>
      <c r="CK3">
        <v>13356</v>
      </c>
      <c r="CL3">
        <v>2436</v>
      </c>
      <c r="CM3">
        <v>1761</v>
      </c>
      <c r="CN3">
        <v>414</v>
      </c>
      <c r="CO3">
        <v>352</v>
      </c>
      <c r="CP3">
        <v>576</v>
      </c>
      <c r="CQ3">
        <v>5947</v>
      </c>
      <c r="CR3">
        <v>350024</v>
      </c>
      <c r="CS3">
        <v>311855</v>
      </c>
      <c r="CT3">
        <v>21014</v>
      </c>
      <c r="CU3">
        <v>6435</v>
      </c>
      <c r="CV3">
        <v>3564</v>
      </c>
      <c r="CW3">
        <v>5966</v>
      </c>
      <c r="CX3">
        <v>900</v>
      </c>
      <c r="CY3">
        <v>268063</v>
      </c>
      <c r="CZ3">
        <v>243221</v>
      </c>
      <c r="DA3">
        <v>13356</v>
      </c>
      <c r="DB3">
        <v>3712</v>
      </c>
      <c r="DC3">
        <v>2350</v>
      </c>
      <c r="DD3">
        <v>4337</v>
      </c>
      <c r="DE3">
        <v>533</v>
      </c>
    </row>
    <row r="4" spans="1:109" x14ac:dyDescent="0.25">
      <c r="A4">
        <v>2</v>
      </c>
      <c r="B4">
        <v>2</v>
      </c>
      <c r="C4">
        <v>161461</v>
      </c>
      <c r="D4">
        <v>70368</v>
      </c>
      <c r="E4">
        <v>86676</v>
      </c>
      <c r="F4">
        <v>191019</v>
      </c>
      <c r="G4">
        <v>83029</v>
      </c>
      <c r="H4">
        <v>104815</v>
      </c>
      <c r="I4">
        <v>141176</v>
      </c>
      <c r="J4">
        <v>65702</v>
      </c>
      <c r="K4">
        <v>75474</v>
      </c>
      <c r="L4">
        <v>142334</v>
      </c>
      <c r="M4">
        <v>76629</v>
      </c>
      <c r="N4">
        <v>65705</v>
      </c>
      <c r="O4">
        <v>143311</v>
      </c>
      <c r="P4">
        <v>64817</v>
      </c>
      <c r="Q4">
        <v>73440</v>
      </c>
      <c r="R4">
        <v>174426</v>
      </c>
      <c r="S4">
        <v>59681</v>
      </c>
      <c r="T4">
        <v>106435</v>
      </c>
      <c r="U4">
        <v>177081</v>
      </c>
      <c r="V4">
        <v>73101</v>
      </c>
      <c r="W4">
        <v>93830</v>
      </c>
      <c r="X4">
        <v>264866</v>
      </c>
      <c r="Y4">
        <v>238702</v>
      </c>
      <c r="Z4">
        <v>10024</v>
      </c>
      <c r="AA4">
        <v>11391</v>
      </c>
      <c r="AB4">
        <v>3037</v>
      </c>
      <c r="AC4">
        <v>1443</v>
      </c>
      <c r="AD4">
        <v>76</v>
      </c>
      <c r="AE4">
        <v>10210</v>
      </c>
      <c r="AF4">
        <v>2455</v>
      </c>
      <c r="AG4">
        <v>534</v>
      </c>
      <c r="AH4">
        <v>286</v>
      </c>
      <c r="AI4">
        <v>0</v>
      </c>
      <c r="AJ4">
        <v>340607</v>
      </c>
      <c r="AK4">
        <v>298597</v>
      </c>
      <c r="AL4">
        <v>16050</v>
      </c>
      <c r="AM4">
        <v>17932</v>
      </c>
      <c r="AN4">
        <v>6867</v>
      </c>
      <c r="AO4">
        <v>2634</v>
      </c>
      <c r="AP4">
        <v>412</v>
      </c>
      <c r="AQ4">
        <v>0</v>
      </c>
      <c r="AR4">
        <v>0</v>
      </c>
      <c r="AS4">
        <v>264050</v>
      </c>
      <c r="AT4">
        <v>238825</v>
      </c>
      <c r="AU4">
        <v>9368</v>
      </c>
      <c r="AV4">
        <v>11121</v>
      </c>
      <c r="AW4">
        <v>2920</v>
      </c>
      <c r="AX4">
        <v>1473</v>
      </c>
      <c r="AY4">
        <v>55</v>
      </c>
      <c r="AZ4">
        <v>10156</v>
      </c>
      <c r="BA4">
        <v>2473</v>
      </c>
      <c r="BB4">
        <v>466</v>
      </c>
      <c r="BC4">
        <v>376</v>
      </c>
      <c r="BD4">
        <v>0</v>
      </c>
      <c r="BE4">
        <v>340424</v>
      </c>
      <c r="BF4">
        <v>299458</v>
      </c>
      <c r="BG4">
        <v>15227</v>
      </c>
      <c r="BH4">
        <v>17589</v>
      </c>
      <c r="BI4">
        <v>6916</v>
      </c>
      <c r="BJ4">
        <v>2591</v>
      </c>
      <c r="BK4">
        <v>473</v>
      </c>
      <c r="BL4">
        <v>13188</v>
      </c>
      <c r="BM4">
        <v>4832</v>
      </c>
      <c r="BN4">
        <v>551</v>
      </c>
      <c r="BO4">
        <v>555</v>
      </c>
      <c r="BP4">
        <v>6570</v>
      </c>
      <c r="BQ4">
        <v>337720</v>
      </c>
      <c r="BR4">
        <v>301847</v>
      </c>
      <c r="BS4">
        <v>12816</v>
      </c>
      <c r="BT4">
        <v>15684</v>
      </c>
      <c r="BU4">
        <v>6023</v>
      </c>
      <c r="BV4">
        <v>2367</v>
      </c>
      <c r="BW4">
        <v>212</v>
      </c>
      <c r="BX4">
        <v>0</v>
      </c>
      <c r="BY4">
        <v>0</v>
      </c>
      <c r="BZ4">
        <v>261451</v>
      </c>
      <c r="CA4">
        <v>238043</v>
      </c>
      <c r="CB4">
        <v>7788</v>
      </c>
      <c r="CC4">
        <v>10208</v>
      </c>
      <c r="CD4">
        <v>4137</v>
      </c>
      <c r="CE4">
        <v>1711</v>
      </c>
      <c r="CF4">
        <v>144</v>
      </c>
      <c r="CG4">
        <v>0</v>
      </c>
      <c r="CH4">
        <v>0</v>
      </c>
      <c r="CI4">
        <v>275421</v>
      </c>
      <c r="CJ4">
        <v>239793</v>
      </c>
      <c r="CK4">
        <v>11369</v>
      </c>
      <c r="CL4">
        <v>10186</v>
      </c>
      <c r="CM4">
        <v>4664</v>
      </c>
      <c r="CN4">
        <v>362</v>
      </c>
      <c r="CO4">
        <v>37</v>
      </c>
      <c r="CP4">
        <v>612</v>
      </c>
      <c r="CQ4">
        <v>8398</v>
      </c>
      <c r="CR4">
        <v>348113</v>
      </c>
      <c r="CS4">
        <v>296048</v>
      </c>
      <c r="CT4">
        <v>17636</v>
      </c>
      <c r="CU4">
        <v>18817</v>
      </c>
      <c r="CV4">
        <v>8021</v>
      </c>
      <c r="CW4">
        <v>6620</v>
      </c>
      <c r="CX4">
        <v>275</v>
      </c>
      <c r="CY4">
        <v>275421</v>
      </c>
      <c r="CZ4">
        <v>239793</v>
      </c>
      <c r="DA4">
        <v>11369</v>
      </c>
      <c r="DB4">
        <v>12492</v>
      </c>
      <c r="DC4">
        <v>5707</v>
      </c>
      <c r="DD4">
        <v>4836</v>
      </c>
      <c r="DE4">
        <v>177</v>
      </c>
    </row>
    <row r="5" spans="1:109" x14ac:dyDescent="0.25">
      <c r="A5">
        <v>3</v>
      </c>
      <c r="B5">
        <v>3</v>
      </c>
      <c r="C5">
        <v>134174</v>
      </c>
      <c r="D5">
        <v>70498</v>
      </c>
      <c r="E5">
        <v>60465</v>
      </c>
      <c r="F5">
        <v>161221</v>
      </c>
      <c r="G5">
        <v>89278</v>
      </c>
      <c r="H5">
        <v>69272</v>
      </c>
      <c r="I5">
        <v>118276</v>
      </c>
      <c r="J5">
        <v>63114</v>
      </c>
      <c r="K5">
        <v>55162</v>
      </c>
      <c r="L5">
        <v>119000</v>
      </c>
      <c r="M5">
        <v>71772</v>
      </c>
      <c r="N5">
        <v>47228</v>
      </c>
      <c r="O5">
        <v>119748</v>
      </c>
      <c r="P5">
        <v>65591</v>
      </c>
      <c r="Q5">
        <v>51266</v>
      </c>
      <c r="R5">
        <v>142211</v>
      </c>
      <c r="S5">
        <v>60495</v>
      </c>
      <c r="T5">
        <v>75315</v>
      </c>
      <c r="U5">
        <v>144782</v>
      </c>
      <c r="V5">
        <v>72984</v>
      </c>
      <c r="W5">
        <v>64625</v>
      </c>
      <c r="X5">
        <v>239893</v>
      </c>
      <c r="Y5">
        <v>184411</v>
      </c>
      <c r="Z5">
        <v>7208</v>
      </c>
      <c r="AA5">
        <v>39462</v>
      </c>
      <c r="AB5">
        <v>6602</v>
      </c>
      <c r="AC5">
        <v>1468</v>
      </c>
      <c r="AD5">
        <v>78</v>
      </c>
      <c r="AE5">
        <v>36350</v>
      </c>
      <c r="AF5">
        <v>5851</v>
      </c>
      <c r="AG5">
        <v>183</v>
      </c>
      <c r="AH5">
        <v>814</v>
      </c>
      <c r="AI5">
        <v>0</v>
      </c>
      <c r="AJ5">
        <v>335150</v>
      </c>
      <c r="AK5">
        <v>234132</v>
      </c>
      <c r="AL5">
        <v>19933</v>
      </c>
      <c r="AM5">
        <v>66343</v>
      </c>
      <c r="AN5">
        <v>14803</v>
      </c>
      <c r="AO5">
        <v>3118</v>
      </c>
      <c r="AP5">
        <v>690</v>
      </c>
      <c r="AQ5">
        <v>0</v>
      </c>
      <c r="AR5">
        <v>0</v>
      </c>
      <c r="AS5">
        <v>237905</v>
      </c>
      <c r="AT5">
        <v>185493</v>
      </c>
      <c r="AU5">
        <v>6770</v>
      </c>
      <c r="AV5">
        <v>37682</v>
      </c>
      <c r="AW5">
        <v>5823</v>
      </c>
      <c r="AX5">
        <v>1278</v>
      </c>
      <c r="AY5">
        <v>19</v>
      </c>
      <c r="AZ5">
        <v>34867</v>
      </c>
      <c r="BA5">
        <v>5151</v>
      </c>
      <c r="BB5">
        <v>93</v>
      </c>
      <c r="BC5">
        <v>826</v>
      </c>
      <c r="BD5">
        <v>0</v>
      </c>
      <c r="BE5">
        <v>331764</v>
      </c>
      <c r="BF5">
        <v>236570</v>
      </c>
      <c r="BG5">
        <v>18677</v>
      </c>
      <c r="BH5">
        <v>63880</v>
      </c>
      <c r="BI5">
        <v>13274</v>
      </c>
      <c r="BJ5">
        <v>2726</v>
      </c>
      <c r="BK5">
        <v>456</v>
      </c>
      <c r="BL5">
        <v>53727</v>
      </c>
      <c r="BM5">
        <v>10298</v>
      </c>
      <c r="BN5">
        <v>129</v>
      </c>
      <c r="BO5">
        <v>737</v>
      </c>
      <c r="BP5">
        <v>11596</v>
      </c>
      <c r="BQ5">
        <v>307848</v>
      </c>
      <c r="BR5">
        <v>232669</v>
      </c>
      <c r="BS5">
        <v>15756</v>
      </c>
      <c r="BT5">
        <v>49487</v>
      </c>
      <c r="BU5">
        <v>8721</v>
      </c>
      <c r="BV5">
        <v>3202</v>
      </c>
      <c r="BW5">
        <v>415</v>
      </c>
      <c r="BX5">
        <v>0</v>
      </c>
      <c r="BY5">
        <v>0</v>
      </c>
      <c r="BZ5">
        <v>227712</v>
      </c>
      <c r="CA5">
        <v>180690</v>
      </c>
      <c r="CB5">
        <v>9306</v>
      </c>
      <c r="CC5">
        <v>30690</v>
      </c>
      <c r="CD5">
        <v>5890</v>
      </c>
      <c r="CE5">
        <v>2155</v>
      </c>
      <c r="CF5">
        <v>229</v>
      </c>
      <c r="CG5">
        <v>0</v>
      </c>
      <c r="CH5">
        <v>0</v>
      </c>
      <c r="CI5">
        <v>260916</v>
      </c>
      <c r="CJ5">
        <v>179007</v>
      </c>
      <c r="CK5">
        <v>16623</v>
      </c>
      <c r="CL5">
        <v>43153</v>
      </c>
      <c r="CM5">
        <v>9920</v>
      </c>
      <c r="CN5">
        <v>483</v>
      </c>
      <c r="CO5">
        <v>79</v>
      </c>
      <c r="CP5">
        <v>1098</v>
      </c>
      <c r="CQ5">
        <v>10553</v>
      </c>
      <c r="CR5">
        <v>346752</v>
      </c>
      <c r="CS5">
        <v>222098</v>
      </c>
      <c r="CT5">
        <v>26458</v>
      </c>
      <c r="CU5">
        <v>75762</v>
      </c>
      <c r="CV5">
        <v>16658</v>
      </c>
      <c r="CW5">
        <v>8190</v>
      </c>
      <c r="CX5">
        <v>498</v>
      </c>
      <c r="CY5">
        <v>260916</v>
      </c>
      <c r="CZ5">
        <v>179007</v>
      </c>
      <c r="DA5">
        <v>16623</v>
      </c>
      <c r="DB5">
        <v>48831</v>
      </c>
      <c r="DC5">
        <v>11511</v>
      </c>
      <c r="DD5">
        <v>5896</v>
      </c>
      <c r="DE5">
        <v>321</v>
      </c>
    </row>
    <row r="6" spans="1:109" x14ac:dyDescent="0.25">
      <c r="A6">
        <v>4</v>
      </c>
      <c r="B6">
        <v>4</v>
      </c>
      <c r="C6">
        <v>146820</v>
      </c>
      <c r="D6">
        <v>52646</v>
      </c>
      <c r="E6">
        <v>90864</v>
      </c>
      <c r="F6">
        <v>175902</v>
      </c>
      <c r="G6">
        <v>67225</v>
      </c>
      <c r="H6">
        <v>106129</v>
      </c>
      <c r="I6">
        <v>124958</v>
      </c>
      <c r="J6">
        <v>47791</v>
      </c>
      <c r="K6">
        <v>77167</v>
      </c>
      <c r="L6">
        <v>128412</v>
      </c>
      <c r="M6">
        <v>53542</v>
      </c>
      <c r="N6">
        <v>74870</v>
      </c>
      <c r="O6">
        <v>128208</v>
      </c>
      <c r="P6">
        <v>47133</v>
      </c>
      <c r="Q6">
        <v>77435</v>
      </c>
      <c r="R6">
        <v>160210</v>
      </c>
      <c r="S6">
        <v>43686</v>
      </c>
      <c r="T6">
        <v>110081</v>
      </c>
      <c r="U6">
        <v>163330</v>
      </c>
      <c r="V6">
        <v>56676</v>
      </c>
      <c r="W6">
        <v>99499</v>
      </c>
      <c r="X6">
        <v>262421</v>
      </c>
      <c r="Y6">
        <v>225355</v>
      </c>
      <c r="Z6">
        <v>5754</v>
      </c>
      <c r="AA6">
        <v>22658</v>
      </c>
      <c r="AB6">
        <v>6598</v>
      </c>
      <c r="AC6">
        <v>1681</v>
      </c>
      <c r="AD6">
        <v>158</v>
      </c>
      <c r="AE6">
        <v>20794</v>
      </c>
      <c r="AF6">
        <v>6003</v>
      </c>
      <c r="AG6">
        <v>365</v>
      </c>
      <c r="AH6">
        <v>495</v>
      </c>
      <c r="AI6">
        <v>0</v>
      </c>
      <c r="AJ6">
        <v>358125</v>
      </c>
      <c r="AK6">
        <v>287104</v>
      </c>
      <c r="AL6">
        <v>17499</v>
      </c>
      <c r="AM6">
        <v>36852</v>
      </c>
      <c r="AN6">
        <v>14940</v>
      </c>
      <c r="AO6">
        <v>3179</v>
      </c>
      <c r="AP6">
        <v>527</v>
      </c>
      <c r="AQ6">
        <v>0</v>
      </c>
      <c r="AR6">
        <v>0</v>
      </c>
      <c r="AS6">
        <v>261607</v>
      </c>
      <c r="AT6">
        <v>225235</v>
      </c>
      <c r="AU6">
        <v>6016</v>
      </c>
      <c r="AV6">
        <v>22238</v>
      </c>
      <c r="AW6">
        <v>6106</v>
      </c>
      <c r="AX6">
        <v>1588</v>
      </c>
      <c r="AY6">
        <v>165</v>
      </c>
      <c r="AZ6">
        <v>20401</v>
      </c>
      <c r="BA6">
        <v>5478</v>
      </c>
      <c r="BB6">
        <v>328</v>
      </c>
      <c r="BC6">
        <v>439</v>
      </c>
      <c r="BD6">
        <v>0</v>
      </c>
      <c r="BE6">
        <v>356735</v>
      </c>
      <c r="BF6">
        <v>288106</v>
      </c>
      <c r="BG6">
        <v>16982</v>
      </c>
      <c r="BH6">
        <v>36199</v>
      </c>
      <c r="BI6">
        <v>14099</v>
      </c>
      <c r="BJ6">
        <v>2961</v>
      </c>
      <c r="BK6">
        <v>460</v>
      </c>
      <c r="BL6">
        <v>29476</v>
      </c>
      <c r="BM6">
        <v>11635</v>
      </c>
      <c r="BN6">
        <v>498</v>
      </c>
      <c r="BO6">
        <v>490</v>
      </c>
      <c r="BP6">
        <v>9222</v>
      </c>
      <c r="BQ6">
        <v>347787</v>
      </c>
      <c r="BR6">
        <v>290664</v>
      </c>
      <c r="BS6">
        <v>14413</v>
      </c>
      <c r="BT6">
        <v>30844</v>
      </c>
      <c r="BU6">
        <v>10414</v>
      </c>
      <c r="BV6">
        <v>2316</v>
      </c>
      <c r="BW6">
        <v>493</v>
      </c>
      <c r="BX6">
        <v>0</v>
      </c>
      <c r="BY6">
        <v>0</v>
      </c>
      <c r="BZ6">
        <v>260874</v>
      </c>
      <c r="CA6">
        <v>224314</v>
      </c>
      <c r="CB6">
        <v>8669</v>
      </c>
      <c r="CC6">
        <v>19440</v>
      </c>
      <c r="CD6">
        <v>7308</v>
      </c>
      <c r="CE6">
        <v>1675</v>
      </c>
      <c r="CF6">
        <v>273</v>
      </c>
      <c r="CG6">
        <v>0</v>
      </c>
      <c r="CH6">
        <v>0</v>
      </c>
      <c r="CI6">
        <v>283262</v>
      </c>
      <c r="CJ6">
        <v>220376</v>
      </c>
      <c r="CK6">
        <v>15243</v>
      </c>
      <c r="CL6">
        <v>24130</v>
      </c>
      <c r="CM6">
        <v>12061</v>
      </c>
      <c r="CN6">
        <v>459</v>
      </c>
      <c r="CO6">
        <v>314</v>
      </c>
      <c r="CP6">
        <v>886</v>
      </c>
      <c r="CQ6">
        <v>9793</v>
      </c>
      <c r="CR6">
        <v>368937</v>
      </c>
      <c r="CS6">
        <v>275315</v>
      </c>
      <c r="CT6">
        <v>24828</v>
      </c>
      <c r="CU6">
        <v>41867</v>
      </c>
      <c r="CV6">
        <v>18692</v>
      </c>
      <c r="CW6">
        <v>8374</v>
      </c>
      <c r="CX6">
        <v>754</v>
      </c>
      <c r="CY6">
        <v>283262</v>
      </c>
      <c r="CZ6">
        <v>220376</v>
      </c>
      <c r="DA6">
        <v>15243</v>
      </c>
      <c r="DB6">
        <v>27524</v>
      </c>
      <c r="DC6">
        <v>13693</v>
      </c>
      <c r="DD6">
        <v>6074</v>
      </c>
      <c r="DE6">
        <v>488</v>
      </c>
    </row>
    <row r="7" spans="1:109" x14ac:dyDescent="0.25">
      <c r="A7">
        <v>5</v>
      </c>
      <c r="B7">
        <v>5</v>
      </c>
      <c r="C7">
        <v>160279</v>
      </c>
      <c r="D7">
        <v>56713</v>
      </c>
      <c r="E7">
        <v>99829</v>
      </c>
      <c r="F7">
        <v>189546</v>
      </c>
      <c r="G7">
        <v>67292</v>
      </c>
      <c r="H7">
        <v>119507</v>
      </c>
      <c r="I7">
        <v>137773</v>
      </c>
      <c r="J7">
        <v>51675</v>
      </c>
      <c r="K7">
        <v>86098</v>
      </c>
      <c r="L7">
        <v>139739</v>
      </c>
      <c r="M7">
        <v>61475</v>
      </c>
      <c r="N7">
        <v>78264</v>
      </c>
      <c r="O7">
        <v>140279</v>
      </c>
      <c r="P7">
        <v>50780</v>
      </c>
      <c r="Q7">
        <v>84865</v>
      </c>
      <c r="R7">
        <v>175865</v>
      </c>
      <c r="S7">
        <v>48445</v>
      </c>
      <c r="T7">
        <v>120004</v>
      </c>
      <c r="U7">
        <v>178330</v>
      </c>
      <c r="V7">
        <v>61233</v>
      </c>
      <c r="W7">
        <v>109909</v>
      </c>
      <c r="X7">
        <v>273772</v>
      </c>
      <c r="Y7">
        <v>229503</v>
      </c>
      <c r="Z7">
        <v>3169</v>
      </c>
      <c r="AA7">
        <v>35854</v>
      </c>
      <c r="AB7">
        <v>2624</v>
      </c>
      <c r="AC7">
        <v>2185</v>
      </c>
      <c r="AD7">
        <v>85</v>
      </c>
      <c r="AE7">
        <v>33183</v>
      </c>
      <c r="AF7">
        <v>1995</v>
      </c>
      <c r="AG7">
        <v>544</v>
      </c>
      <c r="AH7">
        <v>693</v>
      </c>
      <c r="AI7">
        <v>0</v>
      </c>
      <c r="AJ7">
        <v>359442</v>
      </c>
      <c r="AK7">
        <v>291756</v>
      </c>
      <c r="AL7">
        <v>6382</v>
      </c>
      <c r="AM7">
        <v>52918</v>
      </c>
      <c r="AN7">
        <v>5850</v>
      </c>
      <c r="AO7">
        <v>3963</v>
      </c>
      <c r="AP7">
        <v>517</v>
      </c>
      <c r="AQ7">
        <v>0</v>
      </c>
      <c r="AR7">
        <v>0</v>
      </c>
      <c r="AS7">
        <v>273292</v>
      </c>
      <c r="AT7">
        <v>230251</v>
      </c>
      <c r="AU7">
        <v>3524</v>
      </c>
      <c r="AV7">
        <v>34480</v>
      </c>
      <c r="AW7">
        <v>2598</v>
      </c>
      <c r="AX7">
        <v>2067</v>
      </c>
      <c r="AY7">
        <v>90</v>
      </c>
      <c r="AZ7">
        <v>32421</v>
      </c>
      <c r="BA7">
        <v>2080</v>
      </c>
      <c r="BB7">
        <v>518</v>
      </c>
      <c r="BC7">
        <v>590</v>
      </c>
      <c r="BD7">
        <v>0</v>
      </c>
      <c r="BE7">
        <v>359155</v>
      </c>
      <c r="BF7">
        <v>293117</v>
      </c>
      <c r="BG7">
        <v>6871</v>
      </c>
      <c r="BH7">
        <v>50932</v>
      </c>
      <c r="BI7">
        <v>5945</v>
      </c>
      <c r="BJ7">
        <v>3751</v>
      </c>
      <c r="BK7">
        <v>445</v>
      </c>
      <c r="BL7">
        <v>44030</v>
      </c>
      <c r="BM7">
        <v>3988</v>
      </c>
      <c r="BN7">
        <v>751</v>
      </c>
      <c r="BO7">
        <v>577</v>
      </c>
      <c r="BP7">
        <v>9709</v>
      </c>
      <c r="BQ7">
        <v>357553</v>
      </c>
      <c r="BR7">
        <v>299037</v>
      </c>
      <c r="BS7">
        <v>5073</v>
      </c>
      <c r="BT7">
        <v>46501</v>
      </c>
      <c r="BU7">
        <v>4935</v>
      </c>
      <c r="BV7">
        <v>2816</v>
      </c>
      <c r="BW7">
        <v>267</v>
      </c>
      <c r="BX7">
        <v>0</v>
      </c>
      <c r="BY7">
        <v>0</v>
      </c>
      <c r="BZ7">
        <v>272009</v>
      </c>
      <c r="CA7">
        <v>232245</v>
      </c>
      <c r="CB7">
        <v>2986</v>
      </c>
      <c r="CC7">
        <v>31882</v>
      </c>
      <c r="CD7">
        <v>3283</v>
      </c>
      <c r="CE7">
        <v>2007</v>
      </c>
      <c r="CF7">
        <v>160</v>
      </c>
      <c r="CG7">
        <v>0</v>
      </c>
      <c r="CH7">
        <v>0</v>
      </c>
      <c r="CI7">
        <v>280065</v>
      </c>
      <c r="CJ7">
        <v>226113</v>
      </c>
      <c r="CK7">
        <v>5067</v>
      </c>
      <c r="CL7">
        <v>34189</v>
      </c>
      <c r="CM7">
        <v>3539</v>
      </c>
      <c r="CN7">
        <v>493</v>
      </c>
      <c r="CO7">
        <v>87</v>
      </c>
      <c r="CP7">
        <v>939</v>
      </c>
      <c r="CQ7">
        <v>9638</v>
      </c>
      <c r="CR7">
        <v>361748</v>
      </c>
      <c r="CS7">
        <v>285142</v>
      </c>
      <c r="CT7">
        <v>8112</v>
      </c>
      <c r="CU7">
        <v>53092</v>
      </c>
      <c r="CV7">
        <v>6687</v>
      </c>
      <c r="CW7">
        <v>7625</v>
      </c>
      <c r="CX7">
        <v>480</v>
      </c>
      <c r="CY7">
        <v>280065</v>
      </c>
      <c r="CZ7">
        <v>226113</v>
      </c>
      <c r="DA7">
        <v>5067</v>
      </c>
      <c r="DB7">
        <v>37462</v>
      </c>
      <c r="DC7">
        <v>4729</v>
      </c>
      <c r="DD7">
        <v>5674</v>
      </c>
      <c r="DE7">
        <v>319</v>
      </c>
    </row>
    <row r="8" spans="1:109" x14ac:dyDescent="0.25">
      <c r="A8">
        <v>6</v>
      </c>
      <c r="B8">
        <v>6</v>
      </c>
      <c r="C8">
        <v>153902</v>
      </c>
      <c r="D8">
        <v>74913</v>
      </c>
      <c r="E8">
        <v>75057</v>
      </c>
      <c r="F8">
        <v>177847</v>
      </c>
      <c r="G8">
        <v>91622</v>
      </c>
      <c r="H8">
        <v>83226</v>
      </c>
      <c r="I8">
        <v>134873</v>
      </c>
      <c r="J8">
        <v>68093</v>
      </c>
      <c r="K8">
        <v>66780</v>
      </c>
      <c r="L8">
        <v>136282</v>
      </c>
      <c r="M8">
        <v>76939</v>
      </c>
      <c r="N8">
        <v>59343</v>
      </c>
      <c r="O8">
        <v>136780</v>
      </c>
      <c r="P8">
        <v>66810</v>
      </c>
      <c r="Q8">
        <v>65732</v>
      </c>
      <c r="R8">
        <v>167740</v>
      </c>
      <c r="S8">
        <v>64796</v>
      </c>
      <c r="T8">
        <v>95424</v>
      </c>
      <c r="U8">
        <v>169982</v>
      </c>
      <c r="V8">
        <v>81348</v>
      </c>
      <c r="W8">
        <v>80443</v>
      </c>
      <c r="X8">
        <v>267784</v>
      </c>
      <c r="Y8">
        <v>205539</v>
      </c>
      <c r="Z8">
        <v>4987</v>
      </c>
      <c r="AA8">
        <v>50371</v>
      </c>
      <c r="AB8">
        <v>4716</v>
      </c>
      <c r="AC8">
        <v>1680</v>
      </c>
      <c r="AD8">
        <v>34</v>
      </c>
      <c r="AE8">
        <v>48043</v>
      </c>
      <c r="AF8">
        <v>3958</v>
      </c>
      <c r="AG8">
        <v>387</v>
      </c>
      <c r="AH8">
        <v>672</v>
      </c>
      <c r="AI8">
        <v>0</v>
      </c>
      <c r="AJ8">
        <v>355382</v>
      </c>
      <c r="AK8">
        <v>256201</v>
      </c>
      <c r="AL8">
        <v>12274</v>
      </c>
      <c r="AM8">
        <v>73151</v>
      </c>
      <c r="AN8">
        <v>11936</v>
      </c>
      <c r="AO8">
        <v>2795</v>
      </c>
      <c r="AP8">
        <v>600</v>
      </c>
      <c r="AQ8">
        <v>0</v>
      </c>
      <c r="AR8">
        <v>0</v>
      </c>
      <c r="AS8">
        <v>267666</v>
      </c>
      <c r="AT8">
        <v>205534</v>
      </c>
      <c r="AU8">
        <v>4473</v>
      </c>
      <c r="AV8">
        <v>51362</v>
      </c>
      <c r="AW8">
        <v>4290</v>
      </c>
      <c r="AX8">
        <v>1643</v>
      </c>
      <c r="AY8">
        <v>41</v>
      </c>
      <c r="AZ8">
        <v>49217</v>
      </c>
      <c r="BA8">
        <v>3602</v>
      </c>
      <c r="BB8">
        <v>425</v>
      </c>
      <c r="BC8">
        <v>667</v>
      </c>
      <c r="BD8">
        <v>0</v>
      </c>
      <c r="BE8">
        <v>355435</v>
      </c>
      <c r="BF8">
        <v>256558</v>
      </c>
      <c r="BG8">
        <v>10925</v>
      </c>
      <c r="BH8">
        <v>74694</v>
      </c>
      <c r="BI8">
        <v>11449</v>
      </c>
      <c r="BJ8">
        <v>2762</v>
      </c>
      <c r="BK8">
        <v>479</v>
      </c>
      <c r="BL8">
        <v>67311</v>
      </c>
      <c r="BM8">
        <v>8866</v>
      </c>
      <c r="BN8">
        <v>597</v>
      </c>
      <c r="BO8">
        <v>829</v>
      </c>
      <c r="BP8">
        <v>10293</v>
      </c>
      <c r="BQ8">
        <v>358367</v>
      </c>
      <c r="BR8">
        <v>261692</v>
      </c>
      <c r="BS8">
        <v>9039</v>
      </c>
      <c r="BT8">
        <v>76935</v>
      </c>
      <c r="BU8">
        <v>9255</v>
      </c>
      <c r="BV8">
        <v>3090</v>
      </c>
      <c r="BW8">
        <v>354</v>
      </c>
      <c r="BX8">
        <v>0</v>
      </c>
      <c r="BY8">
        <v>0</v>
      </c>
      <c r="BZ8">
        <v>275978</v>
      </c>
      <c r="CA8">
        <v>209098</v>
      </c>
      <c r="CB8">
        <v>5736</v>
      </c>
      <c r="CC8">
        <v>53219</v>
      </c>
      <c r="CD8">
        <v>6540</v>
      </c>
      <c r="CE8">
        <v>2228</v>
      </c>
      <c r="CF8">
        <v>227</v>
      </c>
      <c r="CG8">
        <v>0</v>
      </c>
      <c r="CH8">
        <v>0</v>
      </c>
      <c r="CI8">
        <v>283257</v>
      </c>
      <c r="CJ8">
        <v>200670</v>
      </c>
      <c r="CK8">
        <v>10697</v>
      </c>
      <c r="CL8">
        <v>51277</v>
      </c>
      <c r="CM8">
        <v>8071</v>
      </c>
      <c r="CN8">
        <v>515</v>
      </c>
      <c r="CO8">
        <v>125</v>
      </c>
      <c r="CP8">
        <v>1085</v>
      </c>
      <c r="CQ8">
        <v>10817</v>
      </c>
      <c r="CR8">
        <v>362191</v>
      </c>
      <c r="CS8">
        <v>245085</v>
      </c>
      <c r="CT8">
        <v>16201</v>
      </c>
      <c r="CU8">
        <v>79378</v>
      </c>
      <c r="CV8">
        <v>13806</v>
      </c>
      <c r="CW8">
        <v>8203</v>
      </c>
      <c r="CX8">
        <v>626</v>
      </c>
      <c r="CY8">
        <v>283257</v>
      </c>
      <c r="CZ8">
        <v>200670</v>
      </c>
      <c r="DA8">
        <v>10697</v>
      </c>
      <c r="DB8">
        <v>55755</v>
      </c>
      <c r="DC8">
        <v>10040</v>
      </c>
      <c r="DD8">
        <v>6108</v>
      </c>
      <c r="DE8">
        <v>429</v>
      </c>
    </row>
    <row r="9" spans="1:109" x14ac:dyDescent="0.25">
      <c r="A9">
        <v>7</v>
      </c>
      <c r="B9">
        <v>7</v>
      </c>
      <c r="C9">
        <v>173274</v>
      </c>
      <c r="D9">
        <v>60160</v>
      </c>
      <c r="E9">
        <v>109255</v>
      </c>
      <c r="F9">
        <v>208196</v>
      </c>
      <c r="G9">
        <v>81690</v>
      </c>
      <c r="H9">
        <v>123342</v>
      </c>
      <c r="I9">
        <v>154303</v>
      </c>
      <c r="J9">
        <v>56647</v>
      </c>
      <c r="K9">
        <v>97656</v>
      </c>
      <c r="L9">
        <v>156682</v>
      </c>
      <c r="M9">
        <v>63567</v>
      </c>
      <c r="N9">
        <v>93115</v>
      </c>
      <c r="O9">
        <v>157094</v>
      </c>
      <c r="P9">
        <v>55410</v>
      </c>
      <c r="Q9">
        <v>97566</v>
      </c>
      <c r="R9">
        <v>180821</v>
      </c>
      <c r="S9">
        <v>42420</v>
      </c>
      <c r="T9">
        <v>131428</v>
      </c>
      <c r="U9">
        <v>182665</v>
      </c>
      <c r="V9">
        <v>61408</v>
      </c>
      <c r="W9">
        <v>112501</v>
      </c>
      <c r="X9">
        <v>249010</v>
      </c>
      <c r="Y9">
        <v>222609</v>
      </c>
      <c r="Z9">
        <v>4296</v>
      </c>
      <c r="AA9">
        <v>11972</v>
      </c>
      <c r="AB9">
        <v>8785</v>
      </c>
      <c r="AC9">
        <v>1122</v>
      </c>
      <c r="AD9">
        <v>0</v>
      </c>
      <c r="AE9">
        <v>10923</v>
      </c>
      <c r="AF9">
        <v>8039</v>
      </c>
      <c r="AG9">
        <v>139</v>
      </c>
      <c r="AH9">
        <v>344</v>
      </c>
      <c r="AI9">
        <v>0</v>
      </c>
      <c r="AJ9">
        <v>344543</v>
      </c>
      <c r="AK9">
        <v>294645</v>
      </c>
      <c r="AL9">
        <v>9380</v>
      </c>
      <c r="AM9">
        <v>18003</v>
      </c>
      <c r="AN9">
        <v>21393</v>
      </c>
      <c r="AO9">
        <v>1880</v>
      </c>
      <c r="AP9">
        <v>231</v>
      </c>
      <c r="AQ9">
        <v>0</v>
      </c>
      <c r="AR9">
        <v>0</v>
      </c>
      <c r="AS9">
        <v>246164</v>
      </c>
      <c r="AT9">
        <v>220713</v>
      </c>
      <c r="AU9">
        <v>3711</v>
      </c>
      <c r="AV9">
        <v>12021</v>
      </c>
      <c r="AW9">
        <v>8423</v>
      </c>
      <c r="AX9">
        <v>1079</v>
      </c>
      <c r="AY9">
        <v>0</v>
      </c>
      <c r="AZ9">
        <v>11002</v>
      </c>
      <c r="BA9">
        <v>7713</v>
      </c>
      <c r="BB9">
        <v>119</v>
      </c>
      <c r="BC9">
        <v>282</v>
      </c>
      <c r="BD9">
        <v>0</v>
      </c>
      <c r="BE9">
        <v>341571</v>
      </c>
      <c r="BF9">
        <v>293368</v>
      </c>
      <c r="BG9">
        <v>9262</v>
      </c>
      <c r="BH9">
        <v>17600</v>
      </c>
      <c r="BI9">
        <v>19760</v>
      </c>
      <c r="BJ9">
        <v>1819</v>
      </c>
      <c r="BK9">
        <v>240</v>
      </c>
      <c r="BL9">
        <v>14210</v>
      </c>
      <c r="BM9">
        <v>17195</v>
      </c>
      <c r="BN9">
        <v>205</v>
      </c>
      <c r="BO9">
        <v>731</v>
      </c>
      <c r="BP9">
        <v>6605</v>
      </c>
      <c r="BQ9">
        <v>325376</v>
      </c>
      <c r="BR9">
        <v>288362</v>
      </c>
      <c r="BS9">
        <v>7200</v>
      </c>
      <c r="BT9">
        <v>14305</v>
      </c>
      <c r="BU9">
        <v>13986</v>
      </c>
      <c r="BV9">
        <v>1715</v>
      </c>
      <c r="BW9">
        <v>304</v>
      </c>
      <c r="BX9">
        <v>0</v>
      </c>
      <c r="BY9">
        <v>0</v>
      </c>
      <c r="BZ9">
        <v>237483</v>
      </c>
      <c r="CA9">
        <v>212977</v>
      </c>
      <c r="CB9">
        <v>4257</v>
      </c>
      <c r="CC9">
        <v>10346</v>
      </c>
      <c r="CD9">
        <v>8823</v>
      </c>
      <c r="CE9">
        <v>1149</v>
      </c>
      <c r="CF9">
        <v>180</v>
      </c>
      <c r="CG9">
        <v>0</v>
      </c>
      <c r="CH9">
        <v>0</v>
      </c>
      <c r="CI9">
        <v>269644</v>
      </c>
      <c r="CJ9">
        <v>226904</v>
      </c>
      <c r="CK9">
        <v>7083</v>
      </c>
      <c r="CL9">
        <v>10458</v>
      </c>
      <c r="CM9">
        <v>15814</v>
      </c>
      <c r="CN9">
        <v>291</v>
      </c>
      <c r="CO9">
        <v>144</v>
      </c>
      <c r="CP9">
        <v>666</v>
      </c>
      <c r="CQ9">
        <v>8284</v>
      </c>
      <c r="CR9">
        <v>358623</v>
      </c>
      <c r="CS9">
        <v>294874</v>
      </c>
      <c r="CT9">
        <v>11527</v>
      </c>
      <c r="CU9">
        <v>17580</v>
      </c>
      <c r="CV9">
        <v>26777</v>
      </c>
      <c r="CW9">
        <v>6055</v>
      </c>
      <c r="CX9">
        <v>532</v>
      </c>
      <c r="CY9">
        <v>269644</v>
      </c>
      <c r="CZ9">
        <v>226904</v>
      </c>
      <c r="DA9">
        <v>7083</v>
      </c>
      <c r="DB9">
        <v>12234</v>
      </c>
      <c r="DC9">
        <v>17671</v>
      </c>
      <c r="DD9">
        <v>4342</v>
      </c>
      <c r="DE9">
        <v>340</v>
      </c>
    </row>
    <row r="10" spans="1:109" x14ac:dyDescent="0.25">
      <c r="A10">
        <v>8</v>
      </c>
      <c r="B10">
        <v>8</v>
      </c>
      <c r="C10">
        <v>163972</v>
      </c>
      <c r="D10">
        <v>66656</v>
      </c>
      <c r="E10">
        <v>93729</v>
      </c>
      <c r="F10">
        <v>189942</v>
      </c>
      <c r="G10">
        <v>83749</v>
      </c>
      <c r="H10">
        <v>103327</v>
      </c>
      <c r="I10">
        <v>146556</v>
      </c>
      <c r="J10">
        <v>63496</v>
      </c>
      <c r="K10">
        <v>83060</v>
      </c>
      <c r="L10">
        <v>147122</v>
      </c>
      <c r="M10">
        <v>69398</v>
      </c>
      <c r="N10">
        <v>77724</v>
      </c>
      <c r="O10">
        <v>148013</v>
      </c>
      <c r="P10">
        <v>60481</v>
      </c>
      <c r="Q10">
        <v>83448</v>
      </c>
      <c r="R10">
        <v>175106</v>
      </c>
      <c r="S10">
        <v>53745</v>
      </c>
      <c r="T10">
        <v>114636</v>
      </c>
      <c r="U10">
        <v>177249</v>
      </c>
      <c r="V10">
        <v>69298</v>
      </c>
      <c r="W10">
        <v>100135</v>
      </c>
      <c r="X10">
        <v>247688</v>
      </c>
      <c r="Y10">
        <v>198295</v>
      </c>
      <c r="Z10">
        <v>3647</v>
      </c>
      <c r="AA10">
        <v>39899</v>
      </c>
      <c r="AB10">
        <v>3891</v>
      </c>
      <c r="AC10">
        <v>1384</v>
      </c>
      <c r="AD10">
        <v>60</v>
      </c>
      <c r="AE10">
        <v>38050</v>
      </c>
      <c r="AF10">
        <v>3230</v>
      </c>
      <c r="AG10">
        <v>204</v>
      </c>
      <c r="AH10">
        <v>684</v>
      </c>
      <c r="AI10">
        <v>0</v>
      </c>
      <c r="AJ10">
        <v>333954</v>
      </c>
      <c r="AK10">
        <v>249574</v>
      </c>
      <c r="AL10">
        <v>10583</v>
      </c>
      <c r="AM10">
        <v>60814</v>
      </c>
      <c r="AN10">
        <v>11221</v>
      </c>
      <c r="AO10">
        <v>2493</v>
      </c>
      <c r="AP10">
        <v>387</v>
      </c>
      <c r="AQ10">
        <v>0</v>
      </c>
      <c r="AR10">
        <v>0</v>
      </c>
      <c r="AS10">
        <v>247729</v>
      </c>
      <c r="AT10">
        <v>198934</v>
      </c>
      <c r="AU10">
        <v>3915</v>
      </c>
      <c r="AV10">
        <v>39675</v>
      </c>
      <c r="AW10">
        <v>3582</v>
      </c>
      <c r="AX10">
        <v>1209</v>
      </c>
      <c r="AY10">
        <v>75</v>
      </c>
      <c r="AZ10">
        <v>37814</v>
      </c>
      <c r="BA10">
        <v>3099</v>
      </c>
      <c r="BB10">
        <v>245</v>
      </c>
      <c r="BC10">
        <v>534</v>
      </c>
      <c r="BD10">
        <v>0</v>
      </c>
      <c r="BE10">
        <v>333957</v>
      </c>
      <c r="BF10">
        <v>250558</v>
      </c>
      <c r="BG10">
        <v>10164</v>
      </c>
      <c r="BH10">
        <v>60650</v>
      </c>
      <c r="BI10">
        <v>11249</v>
      </c>
      <c r="BJ10">
        <v>1919</v>
      </c>
      <c r="BK10">
        <v>212</v>
      </c>
      <c r="BL10">
        <v>54101</v>
      </c>
      <c r="BM10">
        <v>9349</v>
      </c>
      <c r="BN10">
        <v>262</v>
      </c>
      <c r="BO10">
        <v>970</v>
      </c>
      <c r="BP10">
        <v>8473</v>
      </c>
      <c r="BQ10">
        <v>329696</v>
      </c>
      <c r="BR10">
        <v>260136</v>
      </c>
      <c r="BS10">
        <v>8178</v>
      </c>
      <c r="BT10">
        <v>52156</v>
      </c>
      <c r="BU10">
        <v>7912</v>
      </c>
      <c r="BV10">
        <v>2023</v>
      </c>
      <c r="BW10">
        <v>433</v>
      </c>
      <c r="BX10">
        <v>0</v>
      </c>
      <c r="BY10">
        <v>0</v>
      </c>
      <c r="BZ10">
        <v>250673</v>
      </c>
      <c r="CA10">
        <v>204341</v>
      </c>
      <c r="CB10">
        <v>5081</v>
      </c>
      <c r="CC10">
        <v>34709</v>
      </c>
      <c r="CD10">
        <v>5525</v>
      </c>
      <c r="CE10">
        <v>1425</v>
      </c>
      <c r="CF10">
        <v>264</v>
      </c>
      <c r="CG10">
        <v>0</v>
      </c>
      <c r="CH10">
        <v>0</v>
      </c>
      <c r="CI10">
        <v>265016</v>
      </c>
      <c r="CJ10">
        <v>196831</v>
      </c>
      <c r="CK10">
        <v>8623</v>
      </c>
      <c r="CL10">
        <v>41164</v>
      </c>
      <c r="CM10">
        <v>8547</v>
      </c>
      <c r="CN10">
        <v>393</v>
      </c>
      <c r="CO10">
        <v>256</v>
      </c>
      <c r="CP10">
        <v>949</v>
      </c>
      <c r="CQ10">
        <v>8253</v>
      </c>
      <c r="CR10">
        <v>342514</v>
      </c>
      <c r="CS10">
        <v>243148</v>
      </c>
      <c r="CT10">
        <v>14008</v>
      </c>
      <c r="CU10">
        <v>64475</v>
      </c>
      <c r="CV10">
        <v>13761</v>
      </c>
      <c r="CW10">
        <v>6498</v>
      </c>
      <c r="CX10">
        <v>727</v>
      </c>
      <c r="CY10">
        <v>265016</v>
      </c>
      <c r="CZ10">
        <v>196831</v>
      </c>
      <c r="DA10">
        <v>8623</v>
      </c>
      <c r="DB10">
        <v>44449</v>
      </c>
      <c r="DC10">
        <v>9742</v>
      </c>
      <c r="DD10">
        <v>4690</v>
      </c>
      <c r="DE10">
        <v>465</v>
      </c>
    </row>
    <row r="11" spans="1:109" x14ac:dyDescent="0.25">
      <c r="A11">
        <v>9</v>
      </c>
      <c r="B11">
        <v>9</v>
      </c>
      <c r="C11">
        <v>149043</v>
      </c>
      <c r="D11">
        <v>107154</v>
      </c>
      <c r="E11">
        <v>38409</v>
      </c>
      <c r="F11">
        <v>168709</v>
      </c>
      <c r="G11">
        <v>126896</v>
      </c>
      <c r="H11">
        <v>39205</v>
      </c>
      <c r="I11">
        <v>132783</v>
      </c>
      <c r="J11">
        <v>99265</v>
      </c>
      <c r="K11">
        <v>33518</v>
      </c>
      <c r="L11">
        <v>133288</v>
      </c>
      <c r="M11">
        <v>103254</v>
      </c>
      <c r="N11">
        <v>30034</v>
      </c>
      <c r="O11">
        <v>134028</v>
      </c>
      <c r="P11">
        <v>96808</v>
      </c>
      <c r="Q11">
        <v>33448</v>
      </c>
      <c r="R11">
        <v>161190</v>
      </c>
      <c r="S11">
        <v>98089</v>
      </c>
      <c r="T11">
        <v>56082</v>
      </c>
      <c r="U11">
        <v>164368</v>
      </c>
      <c r="V11">
        <v>118743</v>
      </c>
      <c r="W11">
        <v>38672</v>
      </c>
      <c r="X11">
        <v>272923</v>
      </c>
      <c r="Y11">
        <v>153975</v>
      </c>
      <c r="Z11">
        <v>4896</v>
      </c>
      <c r="AA11">
        <v>107704</v>
      </c>
      <c r="AB11">
        <v>4103</v>
      </c>
      <c r="AC11">
        <v>1717</v>
      </c>
      <c r="AD11">
        <v>253</v>
      </c>
      <c r="AE11">
        <v>104055</v>
      </c>
      <c r="AF11">
        <v>3341</v>
      </c>
      <c r="AG11">
        <v>278</v>
      </c>
      <c r="AH11">
        <v>906</v>
      </c>
      <c r="AI11">
        <v>0</v>
      </c>
      <c r="AJ11">
        <v>364408</v>
      </c>
      <c r="AK11">
        <v>183890</v>
      </c>
      <c r="AL11">
        <v>13226</v>
      </c>
      <c r="AM11">
        <v>157778</v>
      </c>
      <c r="AN11">
        <v>9527</v>
      </c>
      <c r="AO11">
        <v>3232</v>
      </c>
      <c r="AP11">
        <v>498</v>
      </c>
      <c r="AQ11">
        <v>0</v>
      </c>
      <c r="AR11">
        <v>0</v>
      </c>
      <c r="AS11">
        <v>271562</v>
      </c>
      <c r="AT11">
        <v>154049</v>
      </c>
      <c r="AU11">
        <v>4599</v>
      </c>
      <c r="AV11">
        <v>106823</v>
      </c>
      <c r="AW11">
        <v>3561</v>
      </c>
      <c r="AX11">
        <v>1631</v>
      </c>
      <c r="AY11">
        <v>389</v>
      </c>
      <c r="AZ11">
        <v>103720</v>
      </c>
      <c r="BA11">
        <v>2897</v>
      </c>
      <c r="BB11">
        <v>315</v>
      </c>
      <c r="BC11">
        <v>921</v>
      </c>
      <c r="BD11">
        <v>0</v>
      </c>
      <c r="BE11">
        <v>363117</v>
      </c>
      <c r="BF11">
        <v>184228</v>
      </c>
      <c r="BG11">
        <v>12449</v>
      </c>
      <c r="BH11">
        <v>156887</v>
      </c>
      <c r="BI11">
        <v>8919</v>
      </c>
      <c r="BJ11">
        <v>3131</v>
      </c>
      <c r="BK11">
        <v>745</v>
      </c>
      <c r="BL11">
        <v>146709</v>
      </c>
      <c r="BM11">
        <v>6798</v>
      </c>
      <c r="BN11">
        <v>390</v>
      </c>
      <c r="BO11">
        <v>901</v>
      </c>
      <c r="BP11">
        <v>11217</v>
      </c>
      <c r="BQ11">
        <v>359333</v>
      </c>
      <c r="BR11">
        <v>182655</v>
      </c>
      <c r="BS11">
        <v>10000</v>
      </c>
      <c r="BT11">
        <v>158120</v>
      </c>
      <c r="BU11">
        <v>7653</v>
      </c>
      <c r="BV11">
        <v>3214</v>
      </c>
      <c r="BW11">
        <v>558</v>
      </c>
      <c r="BX11">
        <v>0</v>
      </c>
      <c r="BY11">
        <v>0</v>
      </c>
      <c r="BZ11">
        <v>278259</v>
      </c>
      <c r="CA11">
        <v>154391</v>
      </c>
      <c r="CB11">
        <v>6728</v>
      </c>
      <c r="CC11">
        <v>110010</v>
      </c>
      <c r="CD11">
        <v>6283</v>
      </c>
      <c r="CE11">
        <v>2337</v>
      </c>
      <c r="CF11">
        <v>359</v>
      </c>
      <c r="CG11">
        <v>0</v>
      </c>
      <c r="CH11">
        <v>0</v>
      </c>
      <c r="CI11">
        <v>293119</v>
      </c>
      <c r="CJ11">
        <v>155156</v>
      </c>
      <c r="CK11">
        <v>11936</v>
      </c>
      <c r="CL11">
        <v>106234</v>
      </c>
      <c r="CM11">
        <v>7606</v>
      </c>
      <c r="CN11">
        <v>438</v>
      </c>
      <c r="CO11">
        <v>111</v>
      </c>
      <c r="CP11">
        <v>1307</v>
      </c>
      <c r="CQ11">
        <v>10331</v>
      </c>
      <c r="CR11">
        <v>371839</v>
      </c>
      <c r="CS11">
        <v>179939</v>
      </c>
      <c r="CT11">
        <v>18453</v>
      </c>
      <c r="CU11">
        <v>156776</v>
      </c>
      <c r="CV11">
        <v>11661</v>
      </c>
      <c r="CW11">
        <v>6372</v>
      </c>
      <c r="CX11">
        <v>592</v>
      </c>
      <c r="CY11">
        <v>293119</v>
      </c>
      <c r="CZ11">
        <v>155156</v>
      </c>
      <c r="DA11">
        <v>11936</v>
      </c>
      <c r="DB11">
        <v>112239</v>
      </c>
      <c r="DC11">
        <v>9597</v>
      </c>
      <c r="DD11">
        <v>4792</v>
      </c>
      <c r="DE11">
        <v>408</v>
      </c>
    </row>
    <row r="12" spans="1:109" x14ac:dyDescent="0.25">
      <c r="A12">
        <v>10</v>
      </c>
      <c r="B12">
        <v>10</v>
      </c>
      <c r="C12">
        <v>147072</v>
      </c>
      <c r="D12">
        <v>53500</v>
      </c>
      <c r="E12">
        <v>89796</v>
      </c>
      <c r="F12">
        <v>172622</v>
      </c>
      <c r="G12">
        <v>64572</v>
      </c>
      <c r="H12">
        <v>104939</v>
      </c>
      <c r="I12">
        <v>129270</v>
      </c>
      <c r="J12">
        <v>48774</v>
      </c>
      <c r="K12">
        <v>80496</v>
      </c>
      <c r="L12">
        <v>130049</v>
      </c>
      <c r="M12">
        <v>58884</v>
      </c>
      <c r="N12">
        <v>71165</v>
      </c>
      <c r="O12">
        <v>130860</v>
      </c>
      <c r="P12">
        <v>47465</v>
      </c>
      <c r="Q12">
        <v>79224</v>
      </c>
      <c r="R12">
        <v>159502</v>
      </c>
      <c r="S12">
        <v>44662</v>
      </c>
      <c r="T12">
        <v>107614</v>
      </c>
      <c r="U12">
        <v>160212</v>
      </c>
      <c r="V12">
        <v>57050</v>
      </c>
      <c r="W12">
        <v>95376</v>
      </c>
      <c r="X12">
        <v>266380</v>
      </c>
      <c r="Y12">
        <v>232070</v>
      </c>
      <c r="Z12">
        <v>5335</v>
      </c>
      <c r="AA12">
        <v>21996</v>
      </c>
      <c r="AB12">
        <v>4159</v>
      </c>
      <c r="AC12">
        <v>2230</v>
      </c>
      <c r="AD12">
        <v>91</v>
      </c>
      <c r="AE12">
        <v>19877</v>
      </c>
      <c r="AF12">
        <v>3206</v>
      </c>
      <c r="AG12">
        <v>379</v>
      </c>
      <c r="AH12">
        <v>731</v>
      </c>
      <c r="AI12">
        <v>0</v>
      </c>
      <c r="AJ12">
        <v>345315</v>
      </c>
      <c r="AK12">
        <v>291810</v>
      </c>
      <c r="AL12">
        <v>10262</v>
      </c>
      <c r="AM12">
        <v>32307</v>
      </c>
      <c r="AN12">
        <v>9035</v>
      </c>
      <c r="AO12">
        <v>3283</v>
      </c>
      <c r="AP12">
        <v>567</v>
      </c>
      <c r="AQ12">
        <v>0</v>
      </c>
      <c r="AR12">
        <v>0</v>
      </c>
      <c r="AS12">
        <v>265485</v>
      </c>
      <c r="AT12">
        <v>231565</v>
      </c>
      <c r="AU12">
        <v>5209</v>
      </c>
      <c r="AV12">
        <v>21986</v>
      </c>
      <c r="AW12">
        <v>4132</v>
      </c>
      <c r="AX12">
        <v>2131</v>
      </c>
      <c r="AY12">
        <v>51</v>
      </c>
      <c r="AZ12">
        <v>19865</v>
      </c>
      <c r="BA12">
        <v>3302</v>
      </c>
      <c r="BB12">
        <v>347</v>
      </c>
      <c r="BC12">
        <v>624</v>
      </c>
      <c r="BD12">
        <v>0</v>
      </c>
      <c r="BE12">
        <v>344997</v>
      </c>
      <c r="BF12">
        <v>292024</v>
      </c>
      <c r="BG12">
        <v>9992</v>
      </c>
      <c r="BH12">
        <v>32243</v>
      </c>
      <c r="BI12">
        <v>8889</v>
      </c>
      <c r="BJ12">
        <v>3357</v>
      </c>
      <c r="BK12">
        <v>588</v>
      </c>
      <c r="BL12">
        <v>24664</v>
      </c>
      <c r="BM12">
        <v>6288</v>
      </c>
      <c r="BN12">
        <v>449</v>
      </c>
      <c r="BO12">
        <v>365</v>
      </c>
      <c r="BP12">
        <v>11097</v>
      </c>
      <c r="BQ12">
        <v>343341</v>
      </c>
      <c r="BR12">
        <v>294410</v>
      </c>
      <c r="BS12">
        <v>7866</v>
      </c>
      <c r="BT12">
        <v>31330</v>
      </c>
      <c r="BU12">
        <v>7590</v>
      </c>
      <c r="BV12">
        <v>3162</v>
      </c>
      <c r="BW12">
        <v>420</v>
      </c>
      <c r="BX12">
        <v>0</v>
      </c>
      <c r="BY12">
        <v>0</v>
      </c>
      <c r="BZ12">
        <v>265758</v>
      </c>
      <c r="CA12">
        <v>231757</v>
      </c>
      <c r="CB12">
        <v>4922</v>
      </c>
      <c r="CC12">
        <v>22008</v>
      </c>
      <c r="CD12">
        <v>5405</v>
      </c>
      <c r="CE12">
        <v>2257</v>
      </c>
      <c r="CF12">
        <v>246</v>
      </c>
      <c r="CG12">
        <v>0</v>
      </c>
      <c r="CH12">
        <v>0</v>
      </c>
      <c r="CI12">
        <v>272929</v>
      </c>
      <c r="CJ12">
        <v>227395</v>
      </c>
      <c r="CK12">
        <v>7405</v>
      </c>
      <c r="CL12">
        <v>20716</v>
      </c>
      <c r="CM12">
        <v>5432</v>
      </c>
      <c r="CN12">
        <v>579</v>
      </c>
      <c r="CO12">
        <v>137</v>
      </c>
      <c r="CP12">
        <v>1016</v>
      </c>
      <c r="CQ12">
        <v>10249</v>
      </c>
      <c r="CR12">
        <v>347791</v>
      </c>
      <c r="CS12">
        <v>283158</v>
      </c>
      <c r="CT12">
        <v>11792</v>
      </c>
      <c r="CU12">
        <v>33843</v>
      </c>
      <c r="CV12">
        <v>9839</v>
      </c>
      <c r="CW12">
        <v>8119</v>
      </c>
      <c r="CX12">
        <v>631</v>
      </c>
      <c r="CY12">
        <v>272929</v>
      </c>
      <c r="CZ12">
        <v>227395</v>
      </c>
      <c r="DA12">
        <v>7405</v>
      </c>
      <c r="DB12">
        <v>24021</v>
      </c>
      <c r="DC12">
        <v>7068</v>
      </c>
      <c r="DD12">
        <v>5989</v>
      </c>
      <c r="DE12">
        <v>404</v>
      </c>
    </row>
    <row r="13" spans="1:109" x14ac:dyDescent="0.25">
      <c r="A13">
        <v>11</v>
      </c>
      <c r="B13">
        <v>11</v>
      </c>
      <c r="C13">
        <v>129249</v>
      </c>
      <c r="D13">
        <v>80908</v>
      </c>
      <c r="E13">
        <v>44622</v>
      </c>
      <c r="F13">
        <v>147453</v>
      </c>
      <c r="G13">
        <v>91116</v>
      </c>
      <c r="H13">
        <v>53783</v>
      </c>
      <c r="I13">
        <v>110174</v>
      </c>
      <c r="J13">
        <v>72904</v>
      </c>
      <c r="K13">
        <v>37270</v>
      </c>
      <c r="L13">
        <v>111241</v>
      </c>
      <c r="M13">
        <v>79509</v>
      </c>
      <c r="N13">
        <v>31732</v>
      </c>
      <c r="O13">
        <v>112219</v>
      </c>
      <c r="P13">
        <v>71887</v>
      </c>
      <c r="Q13">
        <v>36216</v>
      </c>
      <c r="R13">
        <v>145248</v>
      </c>
      <c r="S13">
        <v>79533</v>
      </c>
      <c r="T13">
        <v>58399</v>
      </c>
      <c r="U13">
        <v>149218</v>
      </c>
      <c r="V13">
        <v>90779</v>
      </c>
      <c r="W13">
        <v>50430</v>
      </c>
      <c r="X13">
        <v>261848</v>
      </c>
      <c r="Y13">
        <v>181355</v>
      </c>
      <c r="Z13">
        <v>15777</v>
      </c>
      <c r="AA13">
        <v>59830</v>
      </c>
      <c r="AB13">
        <v>2578</v>
      </c>
      <c r="AC13">
        <v>2096</v>
      </c>
      <c r="AD13">
        <v>105</v>
      </c>
      <c r="AE13">
        <v>56696</v>
      </c>
      <c r="AF13">
        <v>2063</v>
      </c>
      <c r="AG13">
        <v>604</v>
      </c>
      <c r="AH13">
        <v>424</v>
      </c>
      <c r="AI13">
        <v>0</v>
      </c>
      <c r="AJ13">
        <v>347518</v>
      </c>
      <c r="AK13">
        <v>222473</v>
      </c>
      <c r="AL13">
        <v>27610</v>
      </c>
      <c r="AM13">
        <v>90517</v>
      </c>
      <c r="AN13">
        <v>7287</v>
      </c>
      <c r="AO13">
        <v>4216</v>
      </c>
      <c r="AP13">
        <v>461</v>
      </c>
      <c r="AQ13">
        <v>0</v>
      </c>
      <c r="AR13">
        <v>0</v>
      </c>
      <c r="AS13">
        <v>262841</v>
      </c>
      <c r="AT13">
        <v>182262</v>
      </c>
      <c r="AU13">
        <v>15719</v>
      </c>
      <c r="AV13">
        <v>59609</v>
      </c>
      <c r="AW13">
        <v>2809</v>
      </c>
      <c r="AX13">
        <v>2121</v>
      </c>
      <c r="AY13">
        <v>97</v>
      </c>
      <c r="AZ13">
        <v>56278</v>
      </c>
      <c r="BA13">
        <v>2250</v>
      </c>
      <c r="BB13">
        <v>623</v>
      </c>
      <c r="BC13">
        <v>482</v>
      </c>
      <c r="BD13">
        <v>0</v>
      </c>
      <c r="BE13">
        <v>348910</v>
      </c>
      <c r="BF13">
        <v>224001</v>
      </c>
      <c r="BG13">
        <v>27784</v>
      </c>
      <c r="BH13">
        <v>90281</v>
      </c>
      <c r="BI13">
        <v>7613</v>
      </c>
      <c r="BJ13">
        <v>4324</v>
      </c>
      <c r="BK13">
        <v>370</v>
      </c>
      <c r="BL13">
        <v>77733</v>
      </c>
      <c r="BM13">
        <v>5314</v>
      </c>
      <c r="BN13">
        <v>785</v>
      </c>
      <c r="BO13">
        <v>806</v>
      </c>
      <c r="BP13">
        <v>12387</v>
      </c>
      <c r="BQ13">
        <v>359195</v>
      </c>
      <c r="BR13">
        <v>239183</v>
      </c>
      <c r="BS13">
        <v>24726</v>
      </c>
      <c r="BT13">
        <v>89261</v>
      </c>
      <c r="BU13">
        <v>6110</v>
      </c>
      <c r="BV13">
        <v>3845</v>
      </c>
      <c r="BW13">
        <v>309</v>
      </c>
      <c r="BX13">
        <v>0</v>
      </c>
      <c r="BY13">
        <v>0</v>
      </c>
      <c r="BZ13">
        <v>273495</v>
      </c>
      <c r="CA13">
        <v>193767</v>
      </c>
      <c r="CB13">
        <v>14565</v>
      </c>
      <c r="CC13">
        <v>59610</v>
      </c>
      <c r="CD13">
        <v>4580</v>
      </c>
      <c r="CE13">
        <v>2692</v>
      </c>
      <c r="CF13">
        <v>208</v>
      </c>
      <c r="CG13">
        <v>0</v>
      </c>
      <c r="CH13">
        <v>0</v>
      </c>
      <c r="CI13">
        <v>266327</v>
      </c>
      <c r="CJ13">
        <v>173665</v>
      </c>
      <c r="CK13">
        <v>18241</v>
      </c>
      <c r="CL13">
        <v>58448</v>
      </c>
      <c r="CM13">
        <v>3931</v>
      </c>
      <c r="CN13">
        <v>606</v>
      </c>
      <c r="CO13">
        <v>86</v>
      </c>
      <c r="CP13">
        <v>1069</v>
      </c>
      <c r="CQ13">
        <v>10281</v>
      </c>
      <c r="CR13">
        <v>342626</v>
      </c>
      <c r="CS13">
        <v>208451</v>
      </c>
      <c r="CT13">
        <v>28753</v>
      </c>
      <c r="CU13">
        <v>93872</v>
      </c>
      <c r="CV13">
        <v>6836</v>
      </c>
      <c r="CW13">
        <v>7791</v>
      </c>
      <c r="CX13">
        <v>338</v>
      </c>
      <c r="CY13">
        <v>266327</v>
      </c>
      <c r="CZ13">
        <v>173665</v>
      </c>
      <c r="DA13">
        <v>18241</v>
      </c>
      <c r="DB13">
        <v>64266</v>
      </c>
      <c r="DC13">
        <v>5195</v>
      </c>
      <c r="DD13">
        <v>5747</v>
      </c>
      <c r="DE13">
        <v>224</v>
      </c>
    </row>
    <row r="14" spans="1:109" x14ac:dyDescent="0.25">
      <c r="A14">
        <v>12</v>
      </c>
      <c r="B14">
        <v>12</v>
      </c>
      <c r="C14">
        <v>146763</v>
      </c>
      <c r="D14">
        <v>35488</v>
      </c>
      <c r="E14">
        <v>107504</v>
      </c>
      <c r="F14">
        <v>174259</v>
      </c>
      <c r="G14">
        <v>39869</v>
      </c>
      <c r="H14">
        <v>131799</v>
      </c>
      <c r="I14">
        <v>126998</v>
      </c>
      <c r="J14">
        <v>32626</v>
      </c>
      <c r="K14">
        <v>94372</v>
      </c>
      <c r="L14">
        <v>127839</v>
      </c>
      <c r="M14">
        <v>43352</v>
      </c>
      <c r="N14">
        <v>84487</v>
      </c>
      <c r="O14">
        <v>128012</v>
      </c>
      <c r="P14">
        <v>32224</v>
      </c>
      <c r="Q14">
        <v>91505</v>
      </c>
      <c r="R14">
        <v>160581</v>
      </c>
      <c r="S14">
        <v>29571</v>
      </c>
      <c r="T14">
        <v>123550</v>
      </c>
      <c r="U14">
        <v>162457</v>
      </c>
      <c r="V14">
        <v>36994</v>
      </c>
      <c r="W14">
        <v>118611</v>
      </c>
      <c r="X14">
        <v>264692</v>
      </c>
      <c r="Y14">
        <v>244297</v>
      </c>
      <c r="Z14">
        <v>3941</v>
      </c>
      <c r="AA14">
        <v>13246</v>
      </c>
      <c r="AB14">
        <v>1431</v>
      </c>
      <c r="AC14">
        <v>1801</v>
      </c>
      <c r="AD14">
        <v>48</v>
      </c>
      <c r="AE14">
        <v>11472</v>
      </c>
      <c r="AF14">
        <v>1073</v>
      </c>
      <c r="AG14">
        <v>698</v>
      </c>
      <c r="AH14">
        <v>190</v>
      </c>
      <c r="AI14">
        <v>0</v>
      </c>
      <c r="AJ14">
        <v>349827</v>
      </c>
      <c r="AK14">
        <v>315681</v>
      </c>
      <c r="AL14">
        <v>7318</v>
      </c>
      <c r="AM14">
        <v>21147</v>
      </c>
      <c r="AN14">
        <v>3716</v>
      </c>
      <c r="AO14">
        <v>2493</v>
      </c>
      <c r="AP14">
        <v>140</v>
      </c>
      <c r="AQ14">
        <v>0</v>
      </c>
      <c r="AR14">
        <v>0</v>
      </c>
      <c r="AS14">
        <v>265060</v>
      </c>
      <c r="AT14">
        <v>244910</v>
      </c>
      <c r="AU14">
        <v>3709</v>
      </c>
      <c r="AV14">
        <v>13045</v>
      </c>
      <c r="AW14">
        <v>1616</v>
      </c>
      <c r="AX14">
        <v>1717</v>
      </c>
      <c r="AY14">
        <v>53</v>
      </c>
      <c r="AZ14">
        <v>11394</v>
      </c>
      <c r="BA14">
        <v>1225</v>
      </c>
      <c r="BB14">
        <v>674</v>
      </c>
      <c r="BC14">
        <v>200</v>
      </c>
      <c r="BD14">
        <v>0</v>
      </c>
      <c r="BE14">
        <v>350636</v>
      </c>
      <c r="BF14">
        <v>317027</v>
      </c>
      <c r="BG14">
        <v>7066</v>
      </c>
      <c r="BH14">
        <v>20936</v>
      </c>
      <c r="BI14">
        <v>3594</v>
      </c>
      <c r="BJ14">
        <v>2470</v>
      </c>
      <c r="BK14">
        <v>157</v>
      </c>
      <c r="BL14">
        <v>15626</v>
      </c>
      <c r="BM14">
        <v>2383</v>
      </c>
      <c r="BN14">
        <v>721</v>
      </c>
      <c r="BO14">
        <v>366</v>
      </c>
      <c r="BP14">
        <v>7395</v>
      </c>
      <c r="BQ14">
        <v>356979</v>
      </c>
      <c r="BR14">
        <v>326679</v>
      </c>
      <c r="BS14">
        <v>5677</v>
      </c>
      <c r="BT14">
        <v>19801</v>
      </c>
      <c r="BU14">
        <v>2875</v>
      </c>
      <c r="BV14">
        <v>2484</v>
      </c>
      <c r="BW14">
        <v>288</v>
      </c>
      <c r="BX14">
        <v>0</v>
      </c>
      <c r="BY14">
        <v>0</v>
      </c>
      <c r="BZ14">
        <v>267901</v>
      </c>
      <c r="CA14">
        <v>248901</v>
      </c>
      <c r="CB14">
        <v>3336</v>
      </c>
      <c r="CC14">
        <v>12279</v>
      </c>
      <c r="CD14">
        <v>1913</v>
      </c>
      <c r="CE14">
        <v>1731</v>
      </c>
      <c r="CF14">
        <v>177</v>
      </c>
      <c r="CG14">
        <v>0</v>
      </c>
      <c r="CH14">
        <v>0</v>
      </c>
      <c r="CI14">
        <v>267280</v>
      </c>
      <c r="CJ14">
        <v>239828</v>
      </c>
      <c r="CK14">
        <v>4922</v>
      </c>
      <c r="CL14">
        <v>11378</v>
      </c>
      <c r="CM14">
        <v>1819</v>
      </c>
      <c r="CN14">
        <v>545</v>
      </c>
      <c r="CO14">
        <v>121</v>
      </c>
      <c r="CP14">
        <v>718</v>
      </c>
      <c r="CQ14">
        <v>7949</v>
      </c>
      <c r="CR14">
        <v>348862</v>
      </c>
      <c r="CS14">
        <v>307077</v>
      </c>
      <c r="CT14">
        <v>7936</v>
      </c>
      <c r="CU14">
        <v>21717</v>
      </c>
      <c r="CV14">
        <v>3641</v>
      </c>
      <c r="CW14">
        <v>6874</v>
      </c>
      <c r="CX14">
        <v>492</v>
      </c>
      <c r="CY14">
        <v>267280</v>
      </c>
      <c r="CZ14">
        <v>239828</v>
      </c>
      <c r="DA14">
        <v>4922</v>
      </c>
      <c r="DB14">
        <v>13750</v>
      </c>
      <c r="DC14">
        <v>2532</v>
      </c>
      <c r="DD14">
        <v>4916</v>
      </c>
      <c r="DE14">
        <v>313</v>
      </c>
    </row>
    <row r="15" spans="1:109" x14ac:dyDescent="0.25">
      <c r="A15">
        <v>13</v>
      </c>
      <c r="B15">
        <v>13</v>
      </c>
      <c r="C15">
        <v>151043</v>
      </c>
      <c r="D15">
        <v>71033</v>
      </c>
      <c r="E15">
        <v>75911</v>
      </c>
      <c r="F15">
        <v>184583</v>
      </c>
      <c r="G15">
        <v>83426</v>
      </c>
      <c r="H15">
        <v>98476</v>
      </c>
      <c r="I15">
        <v>128941</v>
      </c>
      <c r="J15">
        <v>66008</v>
      </c>
      <c r="K15">
        <v>62933</v>
      </c>
      <c r="L15">
        <v>132651</v>
      </c>
      <c r="M15">
        <v>75726</v>
      </c>
      <c r="N15">
        <v>56925</v>
      </c>
      <c r="O15">
        <v>133485</v>
      </c>
      <c r="P15">
        <v>65363</v>
      </c>
      <c r="Q15">
        <v>63804</v>
      </c>
      <c r="R15">
        <v>161650</v>
      </c>
      <c r="S15">
        <v>62126</v>
      </c>
      <c r="T15">
        <v>90024</v>
      </c>
      <c r="U15">
        <v>165082</v>
      </c>
      <c r="V15">
        <v>74141</v>
      </c>
      <c r="W15">
        <v>83044</v>
      </c>
      <c r="X15">
        <v>279450</v>
      </c>
      <c r="Y15">
        <v>233400</v>
      </c>
      <c r="Z15">
        <v>20922</v>
      </c>
      <c r="AA15">
        <v>20525</v>
      </c>
      <c r="AB15">
        <v>2564</v>
      </c>
      <c r="AC15">
        <v>1949</v>
      </c>
      <c r="AD15">
        <v>74</v>
      </c>
      <c r="AE15">
        <v>18455</v>
      </c>
      <c r="AF15">
        <v>1982</v>
      </c>
      <c r="AG15">
        <v>705</v>
      </c>
      <c r="AH15">
        <v>263</v>
      </c>
      <c r="AI15">
        <v>0</v>
      </c>
      <c r="AJ15">
        <v>365995</v>
      </c>
      <c r="AK15">
        <v>293211</v>
      </c>
      <c r="AL15">
        <v>34454</v>
      </c>
      <c r="AM15">
        <v>34931</v>
      </c>
      <c r="AN15">
        <v>5707</v>
      </c>
      <c r="AO15">
        <v>3720</v>
      </c>
      <c r="AP15">
        <v>345</v>
      </c>
      <c r="AQ15">
        <v>0</v>
      </c>
      <c r="AR15">
        <v>0</v>
      </c>
      <c r="AS15">
        <v>278055</v>
      </c>
      <c r="AT15">
        <v>233130</v>
      </c>
      <c r="AU15">
        <v>20128</v>
      </c>
      <c r="AV15">
        <v>20268</v>
      </c>
      <c r="AW15">
        <v>2339</v>
      </c>
      <c r="AX15">
        <v>2024</v>
      </c>
      <c r="AY15">
        <v>69</v>
      </c>
      <c r="AZ15">
        <v>18358</v>
      </c>
      <c r="BA15">
        <v>1757</v>
      </c>
      <c r="BB15">
        <v>631</v>
      </c>
      <c r="BC15">
        <v>309</v>
      </c>
      <c r="BD15">
        <v>0</v>
      </c>
      <c r="BE15">
        <v>365170</v>
      </c>
      <c r="BF15">
        <v>293486</v>
      </c>
      <c r="BG15">
        <v>33687</v>
      </c>
      <c r="BH15">
        <v>34836</v>
      </c>
      <c r="BI15">
        <v>5507</v>
      </c>
      <c r="BJ15">
        <v>3893</v>
      </c>
      <c r="BK15">
        <v>404</v>
      </c>
      <c r="BL15">
        <v>24633</v>
      </c>
      <c r="BM15">
        <v>3470</v>
      </c>
      <c r="BN15">
        <v>762</v>
      </c>
      <c r="BO15">
        <v>338</v>
      </c>
      <c r="BP15">
        <v>8725</v>
      </c>
      <c r="BQ15">
        <v>361007</v>
      </c>
      <c r="BR15">
        <v>296216</v>
      </c>
      <c r="BS15">
        <v>28623</v>
      </c>
      <c r="BT15">
        <v>32033</v>
      </c>
      <c r="BU15">
        <v>4258</v>
      </c>
      <c r="BV15">
        <v>3499</v>
      </c>
      <c r="BW15">
        <v>321</v>
      </c>
      <c r="BX15">
        <v>0</v>
      </c>
      <c r="BY15">
        <v>0</v>
      </c>
      <c r="BZ15">
        <v>273256</v>
      </c>
      <c r="CA15">
        <v>231955</v>
      </c>
      <c r="CB15">
        <v>17352</v>
      </c>
      <c r="CC15">
        <v>20109</v>
      </c>
      <c r="CD15">
        <v>2858</v>
      </c>
      <c r="CE15">
        <v>2364</v>
      </c>
      <c r="CF15">
        <v>196</v>
      </c>
      <c r="CG15">
        <v>0</v>
      </c>
      <c r="CH15">
        <v>0</v>
      </c>
      <c r="CI15">
        <v>290022</v>
      </c>
      <c r="CJ15">
        <v>234040</v>
      </c>
      <c r="CK15">
        <v>23873</v>
      </c>
      <c r="CL15">
        <v>17868</v>
      </c>
      <c r="CM15">
        <v>2992</v>
      </c>
      <c r="CN15">
        <v>539</v>
      </c>
      <c r="CO15">
        <v>54</v>
      </c>
      <c r="CP15">
        <v>688</v>
      </c>
      <c r="CQ15">
        <v>9968</v>
      </c>
      <c r="CR15">
        <v>371529</v>
      </c>
      <c r="CS15">
        <v>288762</v>
      </c>
      <c r="CT15">
        <v>37001</v>
      </c>
      <c r="CU15">
        <v>33860</v>
      </c>
      <c r="CV15">
        <v>5875</v>
      </c>
      <c r="CW15">
        <v>8291</v>
      </c>
      <c r="CX15">
        <v>450</v>
      </c>
      <c r="CY15">
        <v>290022</v>
      </c>
      <c r="CZ15">
        <v>234040</v>
      </c>
      <c r="DA15">
        <v>23873</v>
      </c>
      <c r="DB15">
        <v>22319</v>
      </c>
      <c r="DC15">
        <v>4083</v>
      </c>
      <c r="DD15">
        <v>6024</v>
      </c>
      <c r="DE15">
        <v>304</v>
      </c>
    </row>
    <row r="16" spans="1:109" x14ac:dyDescent="0.25">
      <c r="A16">
        <v>14</v>
      </c>
      <c r="B16">
        <v>14</v>
      </c>
      <c r="C16">
        <v>145946</v>
      </c>
      <c r="D16">
        <v>41722</v>
      </c>
      <c r="E16">
        <v>100840</v>
      </c>
      <c r="F16">
        <v>175729</v>
      </c>
      <c r="G16">
        <v>49708</v>
      </c>
      <c r="H16">
        <v>123529</v>
      </c>
      <c r="I16">
        <v>125941</v>
      </c>
      <c r="J16">
        <v>39506</v>
      </c>
      <c r="K16">
        <v>86435</v>
      </c>
      <c r="L16">
        <v>126832</v>
      </c>
      <c r="M16">
        <v>45716</v>
      </c>
      <c r="N16">
        <v>81116</v>
      </c>
      <c r="O16">
        <v>127581</v>
      </c>
      <c r="P16">
        <v>38520</v>
      </c>
      <c r="Q16">
        <v>84977</v>
      </c>
      <c r="R16">
        <v>159049</v>
      </c>
      <c r="S16">
        <v>35004</v>
      </c>
      <c r="T16">
        <v>117272</v>
      </c>
      <c r="U16">
        <v>160424</v>
      </c>
      <c r="V16">
        <v>42526</v>
      </c>
      <c r="W16">
        <v>111300</v>
      </c>
      <c r="X16">
        <v>268400</v>
      </c>
      <c r="Y16">
        <v>256610</v>
      </c>
      <c r="Z16">
        <v>3074</v>
      </c>
      <c r="AA16">
        <v>4922</v>
      </c>
      <c r="AB16">
        <v>1486</v>
      </c>
      <c r="AC16">
        <v>2028</v>
      </c>
      <c r="AD16">
        <v>39</v>
      </c>
      <c r="AE16">
        <v>4308</v>
      </c>
      <c r="AF16">
        <v>1126</v>
      </c>
      <c r="AG16">
        <v>482</v>
      </c>
      <c r="AH16">
        <v>243</v>
      </c>
      <c r="AI16">
        <v>0</v>
      </c>
      <c r="AJ16">
        <v>351647</v>
      </c>
      <c r="AK16">
        <v>331207</v>
      </c>
      <c r="AL16">
        <v>5733</v>
      </c>
      <c r="AM16">
        <v>8247</v>
      </c>
      <c r="AN16">
        <v>4048</v>
      </c>
      <c r="AO16">
        <v>2764</v>
      </c>
      <c r="AP16">
        <v>226</v>
      </c>
      <c r="AQ16">
        <v>0</v>
      </c>
      <c r="AR16">
        <v>0</v>
      </c>
      <c r="AS16">
        <v>267205</v>
      </c>
      <c r="AT16">
        <v>255600</v>
      </c>
      <c r="AU16">
        <v>3027</v>
      </c>
      <c r="AV16">
        <v>4695</v>
      </c>
      <c r="AW16">
        <v>1398</v>
      </c>
      <c r="AX16">
        <v>2186</v>
      </c>
      <c r="AY16">
        <v>39</v>
      </c>
      <c r="AZ16">
        <v>4075</v>
      </c>
      <c r="BA16">
        <v>1054</v>
      </c>
      <c r="BB16">
        <v>661</v>
      </c>
      <c r="BC16">
        <v>204</v>
      </c>
      <c r="BD16">
        <v>0</v>
      </c>
      <c r="BE16">
        <v>351150</v>
      </c>
      <c r="BF16">
        <v>330659</v>
      </c>
      <c r="BG16">
        <v>5550</v>
      </c>
      <c r="BH16">
        <v>8055</v>
      </c>
      <c r="BI16">
        <v>3996</v>
      </c>
      <c r="BJ16">
        <v>3158</v>
      </c>
      <c r="BK16">
        <v>262</v>
      </c>
      <c r="BL16">
        <v>5320</v>
      </c>
      <c r="BM16">
        <v>2972</v>
      </c>
      <c r="BN16">
        <v>747</v>
      </c>
      <c r="BO16">
        <v>516</v>
      </c>
      <c r="BP16">
        <v>5299</v>
      </c>
      <c r="BQ16">
        <v>350258</v>
      </c>
      <c r="BR16">
        <v>333145</v>
      </c>
      <c r="BS16">
        <v>4296</v>
      </c>
      <c r="BT16">
        <v>6685</v>
      </c>
      <c r="BU16">
        <v>3129</v>
      </c>
      <c r="BV16">
        <v>3140</v>
      </c>
      <c r="BW16">
        <v>219</v>
      </c>
      <c r="BX16">
        <v>0</v>
      </c>
      <c r="BY16">
        <v>0</v>
      </c>
      <c r="BZ16">
        <v>263405</v>
      </c>
      <c r="CA16">
        <v>252275</v>
      </c>
      <c r="CB16">
        <v>2558</v>
      </c>
      <c r="CC16">
        <v>4218</v>
      </c>
      <c r="CD16">
        <v>2027</v>
      </c>
      <c r="CE16">
        <v>2410</v>
      </c>
      <c r="CF16">
        <v>134</v>
      </c>
      <c r="CG16">
        <v>0</v>
      </c>
      <c r="CH16">
        <v>0</v>
      </c>
      <c r="CI16">
        <v>273573</v>
      </c>
      <c r="CJ16">
        <v>252463</v>
      </c>
      <c r="CK16">
        <v>4112</v>
      </c>
      <c r="CL16">
        <v>4431</v>
      </c>
      <c r="CM16">
        <v>2292</v>
      </c>
      <c r="CN16">
        <v>637</v>
      </c>
      <c r="CO16">
        <v>50</v>
      </c>
      <c r="CP16">
        <v>606</v>
      </c>
      <c r="CQ16">
        <v>8982</v>
      </c>
      <c r="CR16">
        <v>353762</v>
      </c>
      <c r="CS16">
        <v>322518</v>
      </c>
      <c r="CT16">
        <v>6712</v>
      </c>
      <c r="CU16">
        <v>9209</v>
      </c>
      <c r="CV16">
        <v>4487</v>
      </c>
      <c r="CW16">
        <v>8670</v>
      </c>
      <c r="CX16">
        <v>369</v>
      </c>
      <c r="CY16">
        <v>273573</v>
      </c>
      <c r="CZ16">
        <v>252463</v>
      </c>
      <c r="DA16">
        <v>4112</v>
      </c>
      <c r="DB16">
        <v>5798</v>
      </c>
      <c r="DC16">
        <v>3050</v>
      </c>
      <c r="DD16">
        <v>6453</v>
      </c>
      <c r="DE16">
        <v>199</v>
      </c>
    </row>
    <row r="17" spans="1:109" x14ac:dyDescent="0.25">
      <c r="A17">
        <v>15</v>
      </c>
      <c r="B17">
        <v>15</v>
      </c>
      <c r="C17">
        <v>124806</v>
      </c>
      <c r="D17">
        <v>98190</v>
      </c>
      <c r="E17">
        <v>23908</v>
      </c>
      <c r="F17">
        <v>145463</v>
      </c>
      <c r="G17">
        <v>116474</v>
      </c>
      <c r="H17">
        <v>26894</v>
      </c>
      <c r="I17">
        <v>109302</v>
      </c>
      <c r="J17">
        <v>87103</v>
      </c>
      <c r="K17">
        <v>22199</v>
      </c>
      <c r="L17">
        <v>110374</v>
      </c>
      <c r="M17">
        <v>92910</v>
      </c>
      <c r="N17">
        <v>17464</v>
      </c>
      <c r="O17">
        <v>110671</v>
      </c>
      <c r="P17">
        <v>88526</v>
      </c>
      <c r="Q17">
        <v>19694</v>
      </c>
      <c r="R17">
        <v>134404</v>
      </c>
      <c r="S17">
        <v>95392</v>
      </c>
      <c r="T17">
        <v>33024</v>
      </c>
      <c r="U17">
        <v>138424</v>
      </c>
      <c r="V17">
        <v>109019</v>
      </c>
      <c r="W17">
        <v>24518</v>
      </c>
      <c r="X17">
        <v>240219</v>
      </c>
      <c r="Y17">
        <v>113124</v>
      </c>
      <c r="Z17">
        <v>7085</v>
      </c>
      <c r="AA17">
        <v>112809</v>
      </c>
      <c r="AB17">
        <v>4024</v>
      </c>
      <c r="AC17">
        <v>3632</v>
      </c>
      <c r="AD17">
        <v>159</v>
      </c>
      <c r="AE17">
        <v>107305</v>
      </c>
      <c r="AF17">
        <v>3349</v>
      </c>
      <c r="AG17">
        <v>817</v>
      </c>
      <c r="AH17">
        <v>1297</v>
      </c>
      <c r="AI17">
        <v>0</v>
      </c>
      <c r="AJ17">
        <v>342755</v>
      </c>
      <c r="AK17">
        <v>133588</v>
      </c>
      <c r="AL17">
        <v>23111</v>
      </c>
      <c r="AM17">
        <v>175906</v>
      </c>
      <c r="AN17">
        <v>9611</v>
      </c>
      <c r="AO17">
        <v>6270</v>
      </c>
      <c r="AP17">
        <v>781</v>
      </c>
      <c r="AQ17">
        <v>0</v>
      </c>
      <c r="AR17">
        <v>0</v>
      </c>
      <c r="AS17">
        <v>237568</v>
      </c>
      <c r="AT17">
        <v>112188</v>
      </c>
      <c r="AU17">
        <v>6938</v>
      </c>
      <c r="AV17">
        <v>111326</v>
      </c>
      <c r="AW17">
        <v>3660</v>
      </c>
      <c r="AX17">
        <v>3705</v>
      </c>
      <c r="AY17">
        <v>194</v>
      </c>
      <c r="AZ17">
        <v>105935</v>
      </c>
      <c r="BA17">
        <v>3017</v>
      </c>
      <c r="BB17">
        <v>757</v>
      </c>
      <c r="BC17">
        <v>1527</v>
      </c>
      <c r="BD17">
        <v>0</v>
      </c>
      <c r="BE17">
        <v>339214</v>
      </c>
      <c r="BF17">
        <v>132309</v>
      </c>
      <c r="BG17">
        <v>22036</v>
      </c>
      <c r="BH17">
        <v>173681</v>
      </c>
      <c r="BI17">
        <v>10291</v>
      </c>
      <c r="BJ17">
        <v>7133</v>
      </c>
      <c r="BK17">
        <v>806</v>
      </c>
      <c r="BL17">
        <v>158282</v>
      </c>
      <c r="BM17">
        <v>8342</v>
      </c>
      <c r="BN17">
        <v>834</v>
      </c>
      <c r="BO17">
        <v>1141</v>
      </c>
      <c r="BP17">
        <v>15904</v>
      </c>
      <c r="BQ17">
        <v>310717</v>
      </c>
      <c r="BR17">
        <v>129717</v>
      </c>
      <c r="BS17">
        <v>15597</v>
      </c>
      <c r="BT17">
        <v>158696</v>
      </c>
      <c r="BU17">
        <v>6566</v>
      </c>
      <c r="BV17">
        <v>4199</v>
      </c>
      <c r="BW17">
        <v>631</v>
      </c>
      <c r="BX17">
        <v>0</v>
      </c>
      <c r="BY17">
        <v>0</v>
      </c>
      <c r="BZ17">
        <v>232172</v>
      </c>
      <c r="CA17">
        <v>108497</v>
      </c>
      <c r="CB17">
        <v>9774</v>
      </c>
      <c r="CC17">
        <v>108283</v>
      </c>
      <c r="CD17">
        <v>4868</v>
      </c>
      <c r="CE17">
        <v>2940</v>
      </c>
      <c r="CF17">
        <v>379</v>
      </c>
      <c r="CG17">
        <v>0</v>
      </c>
      <c r="CH17">
        <v>0</v>
      </c>
      <c r="CI17">
        <v>264543</v>
      </c>
      <c r="CJ17">
        <v>111749</v>
      </c>
      <c r="CK17">
        <v>17842</v>
      </c>
      <c r="CL17">
        <v>113421</v>
      </c>
      <c r="CM17">
        <v>8291</v>
      </c>
      <c r="CN17">
        <v>626</v>
      </c>
      <c r="CO17">
        <v>104</v>
      </c>
      <c r="CP17">
        <v>1490</v>
      </c>
      <c r="CQ17">
        <v>11020</v>
      </c>
      <c r="CR17">
        <v>347161</v>
      </c>
      <c r="CS17">
        <v>128795</v>
      </c>
      <c r="CT17">
        <v>27478</v>
      </c>
      <c r="CU17">
        <v>174624</v>
      </c>
      <c r="CV17">
        <v>13360</v>
      </c>
      <c r="CW17">
        <v>7623</v>
      </c>
      <c r="CX17">
        <v>608</v>
      </c>
      <c r="CY17">
        <v>264543</v>
      </c>
      <c r="CZ17">
        <v>111749</v>
      </c>
      <c r="DA17">
        <v>17842</v>
      </c>
      <c r="DB17">
        <v>121666</v>
      </c>
      <c r="DC17">
        <v>10072</v>
      </c>
      <c r="DD17">
        <v>5638</v>
      </c>
      <c r="DE17">
        <v>439</v>
      </c>
    </row>
    <row r="18" spans="1:109" x14ac:dyDescent="0.25">
      <c r="A18">
        <v>16</v>
      </c>
      <c r="B18">
        <v>16</v>
      </c>
      <c r="C18">
        <v>155054</v>
      </c>
      <c r="D18">
        <v>71377</v>
      </c>
      <c r="E18">
        <v>80214</v>
      </c>
      <c r="F18">
        <v>186677</v>
      </c>
      <c r="G18">
        <v>93544</v>
      </c>
      <c r="H18">
        <v>90069</v>
      </c>
      <c r="I18">
        <v>140051</v>
      </c>
      <c r="J18">
        <v>64264</v>
      </c>
      <c r="K18">
        <v>75787</v>
      </c>
      <c r="L18">
        <v>140738</v>
      </c>
      <c r="M18">
        <v>75468</v>
      </c>
      <c r="N18">
        <v>65270</v>
      </c>
      <c r="O18">
        <v>141898</v>
      </c>
      <c r="P18">
        <v>68415</v>
      </c>
      <c r="Q18">
        <v>70287</v>
      </c>
      <c r="R18">
        <v>159759</v>
      </c>
      <c r="S18">
        <v>55187</v>
      </c>
      <c r="T18">
        <v>98837</v>
      </c>
      <c r="U18">
        <v>161096</v>
      </c>
      <c r="V18">
        <v>71699</v>
      </c>
      <c r="W18">
        <v>81132</v>
      </c>
      <c r="X18">
        <v>230451</v>
      </c>
      <c r="Y18">
        <v>202976</v>
      </c>
      <c r="Z18">
        <v>5186</v>
      </c>
      <c r="AA18">
        <v>10494</v>
      </c>
      <c r="AB18">
        <v>10330</v>
      </c>
      <c r="AC18">
        <v>1121</v>
      </c>
      <c r="AD18">
        <v>30</v>
      </c>
      <c r="AE18">
        <v>9465</v>
      </c>
      <c r="AF18">
        <v>9337</v>
      </c>
      <c r="AG18">
        <v>431</v>
      </c>
      <c r="AH18">
        <v>366</v>
      </c>
      <c r="AI18">
        <v>0</v>
      </c>
      <c r="AJ18">
        <v>325639</v>
      </c>
      <c r="AK18">
        <v>267501</v>
      </c>
      <c r="AL18">
        <v>11087</v>
      </c>
      <c r="AM18">
        <v>17945</v>
      </c>
      <c r="AN18">
        <v>27787</v>
      </c>
      <c r="AO18">
        <v>1992</v>
      </c>
      <c r="AP18">
        <v>268</v>
      </c>
      <c r="AQ18">
        <v>0</v>
      </c>
      <c r="AR18">
        <v>0</v>
      </c>
      <c r="AS18">
        <v>226774</v>
      </c>
      <c r="AT18">
        <v>200786</v>
      </c>
      <c r="AU18">
        <v>5243</v>
      </c>
      <c r="AV18">
        <v>9882</v>
      </c>
      <c r="AW18">
        <v>9498</v>
      </c>
      <c r="AX18">
        <v>1036</v>
      </c>
      <c r="AY18">
        <v>25</v>
      </c>
      <c r="AZ18">
        <v>8851</v>
      </c>
      <c r="BA18">
        <v>8571</v>
      </c>
      <c r="BB18">
        <v>419</v>
      </c>
      <c r="BC18">
        <v>316</v>
      </c>
      <c r="BD18">
        <v>0</v>
      </c>
      <c r="BE18">
        <v>320688</v>
      </c>
      <c r="BF18">
        <v>265436</v>
      </c>
      <c r="BG18">
        <v>10856</v>
      </c>
      <c r="BH18">
        <v>17622</v>
      </c>
      <c r="BI18">
        <v>25866</v>
      </c>
      <c r="BJ18">
        <v>1744</v>
      </c>
      <c r="BK18">
        <v>265</v>
      </c>
      <c r="BL18">
        <v>13314</v>
      </c>
      <c r="BM18">
        <v>22715</v>
      </c>
      <c r="BN18">
        <v>514</v>
      </c>
      <c r="BO18">
        <v>733</v>
      </c>
      <c r="BP18">
        <v>7077</v>
      </c>
      <c r="BQ18">
        <v>288739</v>
      </c>
      <c r="BR18">
        <v>246169</v>
      </c>
      <c r="BS18">
        <v>9515</v>
      </c>
      <c r="BT18">
        <v>12791</v>
      </c>
      <c r="BU18">
        <v>18978</v>
      </c>
      <c r="BV18">
        <v>1832</v>
      </c>
      <c r="BW18">
        <v>387</v>
      </c>
      <c r="BX18">
        <v>0</v>
      </c>
      <c r="BY18">
        <v>0</v>
      </c>
      <c r="BZ18">
        <v>211917</v>
      </c>
      <c r="CA18">
        <v>184717</v>
      </c>
      <c r="CB18">
        <v>5733</v>
      </c>
      <c r="CC18">
        <v>7747</v>
      </c>
      <c r="CD18">
        <v>12757</v>
      </c>
      <c r="CE18">
        <v>1229</v>
      </c>
      <c r="CF18">
        <v>209</v>
      </c>
      <c r="CG18">
        <v>0</v>
      </c>
      <c r="CH18">
        <v>0</v>
      </c>
      <c r="CI18">
        <v>257960</v>
      </c>
      <c r="CJ18">
        <v>207364</v>
      </c>
      <c r="CK18">
        <v>10217</v>
      </c>
      <c r="CL18">
        <v>10536</v>
      </c>
      <c r="CM18">
        <v>20067</v>
      </c>
      <c r="CN18">
        <v>302</v>
      </c>
      <c r="CO18">
        <v>45</v>
      </c>
      <c r="CP18">
        <v>845</v>
      </c>
      <c r="CQ18">
        <v>8584</v>
      </c>
      <c r="CR18">
        <v>341322</v>
      </c>
      <c r="CS18">
        <v>265610</v>
      </c>
      <c r="CT18">
        <v>16059</v>
      </c>
      <c r="CU18">
        <v>20915</v>
      </c>
      <c r="CV18">
        <v>32052</v>
      </c>
      <c r="CW18">
        <v>5871</v>
      </c>
      <c r="CX18">
        <v>379</v>
      </c>
      <c r="CY18">
        <v>257960</v>
      </c>
      <c r="CZ18">
        <v>207364</v>
      </c>
      <c r="DA18">
        <v>10217</v>
      </c>
      <c r="DB18">
        <v>13192</v>
      </c>
      <c r="DC18">
        <v>22131</v>
      </c>
      <c r="DD18">
        <v>4087</v>
      </c>
      <c r="DE18">
        <v>262</v>
      </c>
    </row>
    <row r="19" spans="1:109" x14ac:dyDescent="0.25">
      <c r="A19">
        <v>17</v>
      </c>
      <c r="B19">
        <v>17</v>
      </c>
      <c r="C19">
        <v>132646</v>
      </c>
      <c r="D19">
        <v>38293</v>
      </c>
      <c r="E19">
        <v>91363</v>
      </c>
      <c r="F19">
        <v>161257</v>
      </c>
      <c r="G19">
        <v>40259</v>
      </c>
      <c r="H19">
        <v>118966</v>
      </c>
      <c r="I19">
        <v>112306</v>
      </c>
      <c r="J19">
        <v>34712</v>
      </c>
      <c r="K19">
        <v>77594</v>
      </c>
      <c r="L19">
        <v>113247</v>
      </c>
      <c r="M19">
        <v>42875</v>
      </c>
      <c r="N19">
        <v>70372</v>
      </c>
      <c r="O19">
        <v>114051</v>
      </c>
      <c r="P19">
        <v>34938</v>
      </c>
      <c r="Q19">
        <v>75932</v>
      </c>
      <c r="R19">
        <v>146309</v>
      </c>
      <c r="S19">
        <v>39440</v>
      </c>
      <c r="T19">
        <v>100410</v>
      </c>
      <c r="U19">
        <v>149060</v>
      </c>
      <c r="V19">
        <v>38652</v>
      </c>
      <c r="W19">
        <v>104750</v>
      </c>
      <c r="X19">
        <v>271875</v>
      </c>
      <c r="Y19">
        <v>257235</v>
      </c>
      <c r="Z19">
        <v>2168</v>
      </c>
      <c r="AA19">
        <v>8984</v>
      </c>
      <c r="AB19">
        <v>935</v>
      </c>
      <c r="AC19">
        <v>2410</v>
      </c>
      <c r="AD19">
        <v>63</v>
      </c>
      <c r="AE19">
        <v>7154</v>
      </c>
      <c r="AF19">
        <v>706</v>
      </c>
      <c r="AG19">
        <v>407</v>
      </c>
      <c r="AH19">
        <v>217</v>
      </c>
      <c r="AI19">
        <v>0</v>
      </c>
      <c r="AJ19">
        <v>354341</v>
      </c>
      <c r="AK19">
        <v>330961</v>
      </c>
      <c r="AL19">
        <v>4305</v>
      </c>
      <c r="AM19">
        <v>13578</v>
      </c>
      <c r="AN19">
        <v>2258</v>
      </c>
      <c r="AO19">
        <v>3573</v>
      </c>
      <c r="AP19">
        <v>295</v>
      </c>
      <c r="AQ19">
        <v>0</v>
      </c>
      <c r="AR19">
        <v>0</v>
      </c>
      <c r="AS19">
        <v>271910</v>
      </c>
      <c r="AT19">
        <v>257620</v>
      </c>
      <c r="AU19">
        <v>2004</v>
      </c>
      <c r="AV19">
        <v>8832</v>
      </c>
      <c r="AW19">
        <v>930</v>
      </c>
      <c r="AX19">
        <v>2428</v>
      </c>
      <c r="AY19">
        <v>48</v>
      </c>
      <c r="AZ19">
        <v>7253</v>
      </c>
      <c r="BA19">
        <v>725</v>
      </c>
      <c r="BB19">
        <v>336</v>
      </c>
      <c r="BC19">
        <v>287</v>
      </c>
      <c r="BD19">
        <v>0</v>
      </c>
      <c r="BE19">
        <v>355265</v>
      </c>
      <c r="BF19">
        <v>332190</v>
      </c>
      <c r="BG19">
        <v>4347</v>
      </c>
      <c r="BH19">
        <v>13440</v>
      </c>
      <c r="BI19">
        <v>2238</v>
      </c>
      <c r="BJ19">
        <v>3673</v>
      </c>
      <c r="BK19">
        <v>198</v>
      </c>
      <c r="BL19">
        <v>8689</v>
      </c>
      <c r="BM19">
        <v>1639</v>
      </c>
      <c r="BN19">
        <v>377</v>
      </c>
      <c r="BO19">
        <v>375</v>
      </c>
      <c r="BP19">
        <v>7561</v>
      </c>
      <c r="BQ19">
        <v>361476</v>
      </c>
      <c r="BR19">
        <v>340459</v>
      </c>
      <c r="BS19">
        <v>3409</v>
      </c>
      <c r="BT19">
        <v>12686</v>
      </c>
      <c r="BU19">
        <v>1943</v>
      </c>
      <c r="BV19">
        <v>3466</v>
      </c>
      <c r="BW19">
        <v>176</v>
      </c>
      <c r="BX19">
        <v>0</v>
      </c>
      <c r="BY19">
        <v>0</v>
      </c>
      <c r="BZ19">
        <v>274763</v>
      </c>
      <c r="CA19">
        <v>260441</v>
      </c>
      <c r="CB19">
        <v>2016</v>
      </c>
      <c r="CC19">
        <v>8674</v>
      </c>
      <c r="CD19">
        <v>1270</v>
      </c>
      <c r="CE19">
        <v>2636</v>
      </c>
      <c r="CF19">
        <v>115</v>
      </c>
      <c r="CG19">
        <v>0</v>
      </c>
      <c r="CH19">
        <v>0</v>
      </c>
      <c r="CI19">
        <v>272165</v>
      </c>
      <c r="CJ19">
        <v>251731</v>
      </c>
      <c r="CK19">
        <v>2749</v>
      </c>
      <c r="CL19">
        <v>6815</v>
      </c>
      <c r="CM19">
        <v>1120</v>
      </c>
      <c r="CN19">
        <v>711</v>
      </c>
      <c r="CO19">
        <v>49</v>
      </c>
      <c r="CP19">
        <v>528</v>
      </c>
      <c r="CQ19">
        <v>8462</v>
      </c>
      <c r="CR19">
        <v>351380</v>
      </c>
      <c r="CS19">
        <v>322193</v>
      </c>
      <c r="CT19">
        <v>4390</v>
      </c>
      <c r="CU19">
        <v>12853</v>
      </c>
      <c r="CV19">
        <v>2427</v>
      </c>
      <c r="CW19">
        <v>8079</v>
      </c>
      <c r="CX19">
        <v>324</v>
      </c>
      <c r="CY19">
        <v>272165</v>
      </c>
      <c r="CZ19">
        <v>251731</v>
      </c>
      <c r="DA19">
        <v>2749</v>
      </c>
      <c r="DB19">
        <v>8789</v>
      </c>
      <c r="DC19">
        <v>1624</v>
      </c>
      <c r="DD19">
        <v>6019</v>
      </c>
      <c r="DE19">
        <v>211</v>
      </c>
    </row>
    <row r="20" spans="1:109" x14ac:dyDescent="0.25">
      <c r="A20">
        <v>18</v>
      </c>
      <c r="B20">
        <v>18</v>
      </c>
      <c r="C20">
        <v>162776</v>
      </c>
      <c r="D20">
        <v>66634</v>
      </c>
      <c r="E20">
        <v>91879</v>
      </c>
      <c r="F20">
        <v>197399</v>
      </c>
      <c r="G20">
        <v>79218</v>
      </c>
      <c r="H20">
        <v>115437</v>
      </c>
      <c r="I20">
        <v>141961</v>
      </c>
      <c r="J20">
        <v>63103</v>
      </c>
      <c r="K20">
        <v>78858</v>
      </c>
      <c r="L20">
        <v>143755</v>
      </c>
      <c r="M20">
        <v>72673</v>
      </c>
      <c r="N20">
        <v>71082</v>
      </c>
      <c r="O20">
        <v>144228</v>
      </c>
      <c r="P20">
        <v>60570</v>
      </c>
      <c r="Q20">
        <v>78798</v>
      </c>
      <c r="R20">
        <v>172468</v>
      </c>
      <c r="S20">
        <v>56665</v>
      </c>
      <c r="T20">
        <v>105898</v>
      </c>
      <c r="U20">
        <v>177098</v>
      </c>
      <c r="V20">
        <v>68067</v>
      </c>
      <c r="W20">
        <v>100919</v>
      </c>
      <c r="X20">
        <v>286800</v>
      </c>
      <c r="Y20">
        <v>264395</v>
      </c>
      <c r="Z20">
        <v>6771</v>
      </c>
      <c r="AA20">
        <v>11127</v>
      </c>
      <c r="AB20">
        <v>2627</v>
      </c>
      <c r="AC20">
        <v>1591</v>
      </c>
      <c r="AD20">
        <v>26</v>
      </c>
      <c r="AE20">
        <v>10115</v>
      </c>
      <c r="AF20">
        <v>1991</v>
      </c>
      <c r="AG20">
        <v>343</v>
      </c>
      <c r="AH20">
        <v>436</v>
      </c>
      <c r="AI20">
        <v>0</v>
      </c>
      <c r="AJ20">
        <v>371407</v>
      </c>
      <c r="AK20">
        <v>332079</v>
      </c>
      <c r="AL20">
        <v>14981</v>
      </c>
      <c r="AM20">
        <v>18860</v>
      </c>
      <c r="AN20">
        <v>5368</v>
      </c>
      <c r="AO20">
        <v>2244</v>
      </c>
      <c r="AP20">
        <v>329</v>
      </c>
      <c r="AQ20">
        <v>0</v>
      </c>
      <c r="AR20">
        <v>0</v>
      </c>
      <c r="AS20">
        <v>285955</v>
      </c>
      <c r="AT20">
        <v>264345</v>
      </c>
      <c r="AU20">
        <v>6511</v>
      </c>
      <c r="AV20">
        <v>10802</v>
      </c>
      <c r="AW20">
        <v>2522</v>
      </c>
      <c r="AX20">
        <v>1364</v>
      </c>
      <c r="AY20">
        <v>16</v>
      </c>
      <c r="AZ20">
        <v>9770</v>
      </c>
      <c r="BA20">
        <v>1877</v>
      </c>
      <c r="BB20">
        <v>332</v>
      </c>
      <c r="BC20">
        <v>343</v>
      </c>
      <c r="BD20">
        <v>0</v>
      </c>
      <c r="BE20">
        <v>371888</v>
      </c>
      <c r="BF20">
        <v>333310</v>
      </c>
      <c r="BG20">
        <v>14704</v>
      </c>
      <c r="BH20">
        <v>18458</v>
      </c>
      <c r="BI20">
        <v>5326</v>
      </c>
      <c r="BJ20">
        <v>2141</v>
      </c>
      <c r="BK20">
        <v>347</v>
      </c>
      <c r="BL20">
        <v>13087</v>
      </c>
      <c r="BM20">
        <v>3458</v>
      </c>
      <c r="BN20">
        <v>435</v>
      </c>
      <c r="BO20">
        <v>293</v>
      </c>
      <c r="BP20">
        <v>6530</v>
      </c>
      <c r="BQ20">
        <v>374968</v>
      </c>
      <c r="BR20">
        <v>343291</v>
      </c>
      <c r="BS20">
        <v>11661</v>
      </c>
      <c r="BT20">
        <v>14358</v>
      </c>
      <c r="BU20">
        <v>4243</v>
      </c>
      <c r="BV20">
        <v>2183</v>
      </c>
      <c r="BW20">
        <v>250</v>
      </c>
      <c r="BX20">
        <v>0</v>
      </c>
      <c r="BY20">
        <v>0</v>
      </c>
      <c r="BZ20">
        <v>287901</v>
      </c>
      <c r="CA20">
        <v>268012</v>
      </c>
      <c r="CB20">
        <v>6627</v>
      </c>
      <c r="CC20">
        <v>9142</v>
      </c>
      <c r="CD20">
        <v>2918</v>
      </c>
      <c r="CE20">
        <v>1525</v>
      </c>
      <c r="CF20">
        <v>146</v>
      </c>
      <c r="CG20">
        <v>0</v>
      </c>
      <c r="CH20">
        <v>0</v>
      </c>
      <c r="CI20">
        <v>296929</v>
      </c>
      <c r="CJ20">
        <v>262191</v>
      </c>
      <c r="CK20">
        <v>10124</v>
      </c>
      <c r="CL20">
        <v>11130</v>
      </c>
      <c r="CM20">
        <v>3114</v>
      </c>
      <c r="CN20">
        <v>340</v>
      </c>
      <c r="CO20">
        <v>51</v>
      </c>
      <c r="CP20">
        <v>616</v>
      </c>
      <c r="CQ20">
        <v>9363</v>
      </c>
      <c r="CR20">
        <v>374237</v>
      </c>
      <c r="CS20">
        <v>322607</v>
      </c>
      <c r="CT20">
        <v>16510</v>
      </c>
      <c r="CU20">
        <v>19998</v>
      </c>
      <c r="CV20">
        <v>5733</v>
      </c>
      <c r="CW20">
        <v>7032</v>
      </c>
      <c r="CX20">
        <v>346</v>
      </c>
      <c r="CY20">
        <v>296929</v>
      </c>
      <c r="CZ20">
        <v>262191</v>
      </c>
      <c r="DA20">
        <v>10124</v>
      </c>
      <c r="DB20">
        <v>13333</v>
      </c>
      <c r="DC20">
        <v>4129</v>
      </c>
      <c r="DD20">
        <v>5114</v>
      </c>
      <c r="DE20">
        <v>243</v>
      </c>
    </row>
    <row r="21" spans="1:109" x14ac:dyDescent="0.25">
      <c r="A21">
        <v>19</v>
      </c>
      <c r="B21">
        <v>19</v>
      </c>
      <c r="C21">
        <v>151185</v>
      </c>
      <c r="D21">
        <v>54335</v>
      </c>
      <c r="E21">
        <v>93443</v>
      </c>
      <c r="F21">
        <v>185082</v>
      </c>
      <c r="G21">
        <v>71838</v>
      </c>
      <c r="H21">
        <v>110422</v>
      </c>
      <c r="I21">
        <v>135878</v>
      </c>
      <c r="J21">
        <v>48711</v>
      </c>
      <c r="K21">
        <v>87167</v>
      </c>
      <c r="L21">
        <v>136463</v>
      </c>
      <c r="M21">
        <v>59007</v>
      </c>
      <c r="N21">
        <v>77456</v>
      </c>
      <c r="O21">
        <v>137383</v>
      </c>
      <c r="P21">
        <v>51546</v>
      </c>
      <c r="Q21">
        <v>82528</v>
      </c>
      <c r="R21">
        <v>155573</v>
      </c>
      <c r="S21">
        <v>41604</v>
      </c>
      <c r="T21">
        <v>107907</v>
      </c>
      <c r="U21">
        <v>156486</v>
      </c>
      <c r="V21">
        <v>54091</v>
      </c>
      <c r="W21">
        <v>94840</v>
      </c>
      <c r="X21">
        <v>235112</v>
      </c>
      <c r="Y21">
        <v>217501</v>
      </c>
      <c r="Z21">
        <v>3856</v>
      </c>
      <c r="AA21">
        <v>6152</v>
      </c>
      <c r="AB21">
        <v>6027</v>
      </c>
      <c r="AC21">
        <v>1319</v>
      </c>
      <c r="AD21">
        <v>29</v>
      </c>
      <c r="AE21">
        <v>5339</v>
      </c>
      <c r="AF21">
        <v>5349</v>
      </c>
      <c r="AG21">
        <v>229</v>
      </c>
      <c r="AH21">
        <v>319</v>
      </c>
      <c r="AI21">
        <v>0</v>
      </c>
      <c r="AJ21">
        <v>326971</v>
      </c>
      <c r="AK21">
        <v>291876</v>
      </c>
      <c r="AL21">
        <v>7022</v>
      </c>
      <c r="AM21">
        <v>11043</v>
      </c>
      <c r="AN21">
        <v>15548</v>
      </c>
      <c r="AO21">
        <v>2289</v>
      </c>
      <c r="AP21">
        <v>471</v>
      </c>
      <c r="AQ21">
        <v>0</v>
      </c>
      <c r="AR21">
        <v>0</v>
      </c>
      <c r="AS21">
        <v>231632</v>
      </c>
      <c r="AT21">
        <v>215044</v>
      </c>
      <c r="AU21">
        <v>3796</v>
      </c>
      <c r="AV21">
        <v>5737</v>
      </c>
      <c r="AW21">
        <v>5549</v>
      </c>
      <c r="AX21">
        <v>1254</v>
      </c>
      <c r="AY21">
        <v>26</v>
      </c>
      <c r="AZ21">
        <v>4943</v>
      </c>
      <c r="BA21">
        <v>4917</v>
      </c>
      <c r="BB21">
        <v>195</v>
      </c>
      <c r="BC21">
        <v>247</v>
      </c>
      <c r="BD21">
        <v>0</v>
      </c>
      <c r="BE21">
        <v>322456</v>
      </c>
      <c r="BF21">
        <v>289466</v>
      </c>
      <c r="BG21">
        <v>6724</v>
      </c>
      <c r="BH21">
        <v>10508</v>
      </c>
      <c r="BI21">
        <v>14416</v>
      </c>
      <c r="BJ21">
        <v>2117</v>
      </c>
      <c r="BK21">
        <v>428</v>
      </c>
      <c r="BL21">
        <v>7439</v>
      </c>
      <c r="BM21">
        <v>11904</v>
      </c>
      <c r="BN21">
        <v>289</v>
      </c>
      <c r="BO21">
        <v>228</v>
      </c>
      <c r="BP21">
        <v>6341</v>
      </c>
      <c r="BQ21">
        <v>298030</v>
      </c>
      <c r="BR21">
        <v>273715</v>
      </c>
      <c r="BS21">
        <v>5044</v>
      </c>
      <c r="BT21">
        <v>8357</v>
      </c>
      <c r="BU21">
        <v>9401</v>
      </c>
      <c r="BV21">
        <v>1776</v>
      </c>
      <c r="BW21">
        <v>257</v>
      </c>
      <c r="BX21">
        <v>0</v>
      </c>
      <c r="BY21">
        <v>0</v>
      </c>
      <c r="BZ21">
        <v>214412</v>
      </c>
      <c r="CA21">
        <v>199259</v>
      </c>
      <c r="CB21">
        <v>2904</v>
      </c>
      <c r="CC21">
        <v>5087</v>
      </c>
      <c r="CD21">
        <v>6040</v>
      </c>
      <c r="CE21">
        <v>1196</v>
      </c>
      <c r="CF21">
        <v>142</v>
      </c>
      <c r="CG21">
        <v>0</v>
      </c>
      <c r="CH21">
        <v>0</v>
      </c>
      <c r="CI21">
        <v>252718</v>
      </c>
      <c r="CJ21">
        <v>219744</v>
      </c>
      <c r="CK21">
        <v>5562</v>
      </c>
      <c r="CL21">
        <v>6176</v>
      </c>
      <c r="CM21">
        <v>13024</v>
      </c>
      <c r="CN21">
        <v>306</v>
      </c>
      <c r="CO21">
        <v>63</v>
      </c>
      <c r="CP21">
        <v>739</v>
      </c>
      <c r="CQ21">
        <v>7104</v>
      </c>
      <c r="CR21">
        <v>341395</v>
      </c>
      <c r="CS21">
        <v>290894</v>
      </c>
      <c r="CT21">
        <v>9121</v>
      </c>
      <c r="CU21">
        <v>12224</v>
      </c>
      <c r="CV21">
        <v>21569</v>
      </c>
      <c r="CW21">
        <v>5704</v>
      </c>
      <c r="CX21">
        <v>406</v>
      </c>
      <c r="CY21">
        <v>252718</v>
      </c>
      <c r="CZ21">
        <v>219744</v>
      </c>
      <c r="DA21">
        <v>5562</v>
      </c>
      <c r="DB21">
        <v>7765</v>
      </c>
      <c r="DC21">
        <v>14232</v>
      </c>
      <c r="DD21">
        <v>3974</v>
      </c>
      <c r="DE21">
        <v>257</v>
      </c>
    </row>
    <row r="22" spans="1:109" x14ac:dyDescent="0.25">
      <c r="A22">
        <v>20</v>
      </c>
      <c r="B22">
        <v>20</v>
      </c>
      <c r="C22">
        <v>148624</v>
      </c>
      <c r="D22">
        <v>49638</v>
      </c>
      <c r="E22">
        <v>95440</v>
      </c>
      <c r="F22">
        <v>182485</v>
      </c>
      <c r="G22">
        <v>58477</v>
      </c>
      <c r="H22">
        <v>121351</v>
      </c>
      <c r="I22">
        <v>127643</v>
      </c>
      <c r="J22">
        <v>44636</v>
      </c>
      <c r="K22">
        <v>83007</v>
      </c>
      <c r="L22">
        <v>129283</v>
      </c>
      <c r="M22">
        <v>55401</v>
      </c>
      <c r="N22">
        <v>73882</v>
      </c>
      <c r="O22">
        <v>130425</v>
      </c>
      <c r="P22">
        <v>45932</v>
      </c>
      <c r="Q22">
        <v>80703</v>
      </c>
      <c r="R22">
        <v>160296</v>
      </c>
      <c r="S22">
        <v>43706</v>
      </c>
      <c r="T22">
        <v>109237</v>
      </c>
      <c r="U22">
        <v>161934</v>
      </c>
      <c r="V22">
        <v>50446</v>
      </c>
      <c r="W22">
        <v>104171</v>
      </c>
      <c r="X22">
        <v>275695</v>
      </c>
      <c r="Y22">
        <v>254150</v>
      </c>
      <c r="Z22">
        <v>3020</v>
      </c>
      <c r="AA22">
        <v>13646</v>
      </c>
      <c r="AB22">
        <v>2193</v>
      </c>
      <c r="AC22">
        <v>2180</v>
      </c>
      <c r="AD22">
        <v>159</v>
      </c>
      <c r="AE22">
        <v>11764</v>
      </c>
      <c r="AF22">
        <v>1578</v>
      </c>
      <c r="AG22">
        <v>476</v>
      </c>
      <c r="AH22">
        <v>543</v>
      </c>
      <c r="AI22">
        <v>0</v>
      </c>
      <c r="AJ22">
        <v>362801</v>
      </c>
      <c r="AK22">
        <v>327281</v>
      </c>
      <c r="AL22">
        <v>5760</v>
      </c>
      <c r="AM22">
        <v>22735</v>
      </c>
      <c r="AN22">
        <v>4710</v>
      </c>
      <c r="AO22">
        <v>3758</v>
      </c>
      <c r="AP22">
        <v>421</v>
      </c>
      <c r="AQ22">
        <v>0</v>
      </c>
      <c r="AR22">
        <v>0</v>
      </c>
      <c r="AS22">
        <v>274030</v>
      </c>
      <c r="AT22">
        <v>253255</v>
      </c>
      <c r="AU22">
        <v>3007</v>
      </c>
      <c r="AV22">
        <v>13429</v>
      </c>
      <c r="AW22">
        <v>1929</v>
      </c>
      <c r="AX22">
        <v>2213</v>
      </c>
      <c r="AY22">
        <v>89</v>
      </c>
      <c r="AZ22">
        <v>11500</v>
      </c>
      <c r="BA22">
        <v>1530</v>
      </c>
      <c r="BB22">
        <v>375</v>
      </c>
      <c r="BC22">
        <v>377</v>
      </c>
      <c r="BD22">
        <v>0</v>
      </c>
      <c r="BE22">
        <v>360886</v>
      </c>
      <c r="BF22">
        <v>326909</v>
      </c>
      <c r="BG22">
        <v>5572</v>
      </c>
      <c r="BH22">
        <v>21886</v>
      </c>
      <c r="BI22">
        <v>4209</v>
      </c>
      <c r="BJ22">
        <v>3587</v>
      </c>
      <c r="BK22">
        <v>298</v>
      </c>
      <c r="BL22">
        <v>15547</v>
      </c>
      <c r="BM22">
        <v>2989</v>
      </c>
      <c r="BN22">
        <v>479</v>
      </c>
      <c r="BO22">
        <v>445</v>
      </c>
      <c r="BP22">
        <v>8855</v>
      </c>
      <c r="BQ22">
        <v>353370</v>
      </c>
      <c r="BR22">
        <v>325919</v>
      </c>
      <c r="BS22">
        <v>4141</v>
      </c>
      <c r="BT22">
        <v>17573</v>
      </c>
      <c r="BU22">
        <v>3275</v>
      </c>
      <c r="BV22">
        <v>3121</v>
      </c>
      <c r="BW22">
        <v>261</v>
      </c>
      <c r="BX22">
        <v>0</v>
      </c>
      <c r="BY22">
        <v>0</v>
      </c>
      <c r="BZ22">
        <v>264716</v>
      </c>
      <c r="CA22">
        <v>247416</v>
      </c>
      <c r="CB22">
        <v>2427</v>
      </c>
      <c r="CC22">
        <v>11091</v>
      </c>
      <c r="CD22">
        <v>1915</v>
      </c>
      <c r="CE22">
        <v>2147</v>
      </c>
      <c r="CF22">
        <v>145</v>
      </c>
      <c r="CG22">
        <v>0</v>
      </c>
      <c r="CH22">
        <v>0</v>
      </c>
      <c r="CI22">
        <v>281566</v>
      </c>
      <c r="CJ22">
        <v>250258</v>
      </c>
      <c r="CK22">
        <v>3932</v>
      </c>
      <c r="CL22">
        <v>13438</v>
      </c>
      <c r="CM22">
        <v>2872</v>
      </c>
      <c r="CN22">
        <v>575</v>
      </c>
      <c r="CO22">
        <v>45</v>
      </c>
      <c r="CP22">
        <v>718</v>
      </c>
      <c r="CQ22">
        <v>9728</v>
      </c>
      <c r="CR22">
        <v>367328</v>
      </c>
      <c r="CS22">
        <v>320124</v>
      </c>
      <c r="CT22">
        <v>6463</v>
      </c>
      <c r="CU22">
        <v>25059</v>
      </c>
      <c r="CV22">
        <v>5669</v>
      </c>
      <c r="CW22">
        <v>8581</v>
      </c>
      <c r="CX22">
        <v>303</v>
      </c>
      <c r="CY22">
        <v>281566</v>
      </c>
      <c r="CZ22">
        <v>250258</v>
      </c>
      <c r="DA22">
        <v>3932</v>
      </c>
      <c r="DB22">
        <v>16043</v>
      </c>
      <c r="DC22">
        <v>3734</v>
      </c>
      <c r="DD22">
        <v>6190</v>
      </c>
      <c r="DE22">
        <v>179</v>
      </c>
    </row>
    <row r="23" spans="1:109" x14ac:dyDescent="0.25">
      <c r="A23">
        <v>21</v>
      </c>
      <c r="B23">
        <v>21</v>
      </c>
      <c r="C23">
        <v>172154</v>
      </c>
      <c r="D23">
        <v>131365</v>
      </c>
      <c r="E23">
        <v>37987</v>
      </c>
      <c r="F23">
        <v>194583</v>
      </c>
      <c r="G23">
        <v>151135</v>
      </c>
      <c r="H23">
        <v>41730</v>
      </c>
      <c r="I23">
        <v>154375</v>
      </c>
      <c r="J23">
        <v>122632</v>
      </c>
      <c r="K23">
        <v>31743</v>
      </c>
      <c r="L23">
        <v>155494</v>
      </c>
      <c r="M23">
        <v>126621</v>
      </c>
      <c r="N23">
        <v>28873</v>
      </c>
      <c r="O23">
        <v>156194</v>
      </c>
      <c r="P23">
        <v>119456</v>
      </c>
      <c r="Q23">
        <v>33914</v>
      </c>
      <c r="R23">
        <v>183243</v>
      </c>
      <c r="S23">
        <v>123381</v>
      </c>
      <c r="T23">
        <v>52839</v>
      </c>
      <c r="U23">
        <v>189165</v>
      </c>
      <c r="V23">
        <v>145004</v>
      </c>
      <c r="W23">
        <v>39229</v>
      </c>
      <c r="X23">
        <v>271585</v>
      </c>
      <c r="Y23">
        <v>136844</v>
      </c>
      <c r="Z23">
        <v>4901</v>
      </c>
      <c r="AA23">
        <v>123110</v>
      </c>
      <c r="AB23">
        <v>5396</v>
      </c>
      <c r="AC23">
        <v>1236</v>
      </c>
      <c r="AD23">
        <v>50</v>
      </c>
      <c r="AE23">
        <v>120861</v>
      </c>
      <c r="AF23">
        <v>4969</v>
      </c>
      <c r="AG23">
        <v>301</v>
      </c>
      <c r="AH23">
        <v>649</v>
      </c>
      <c r="AI23">
        <v>0</v>
      </c>
      <c r="AJ23">
        <v>356227</v>
      </c>
      <c r="AK23">
        <v>166053</v>
      </c>
      <c r="AL23">
        <v>8710</v>
      </c>
      <c r="AM23">
        <v>168149</v>
      </c>
      <c r="AN23">
        <v>13431</v>
      </c>
      <c r="AO23">
        <v>2360</v>
      </c>
      <c r="AP23">
        <v>188</v>
      </c>
      <c r="AQ23">
        <v>0</v>
      </c>
      <c r="AR23">
        <v>0</v>
      </c>
      <c r="AS23">
        <v>272884</v>
      </c>
      <c r="AT23">
        <v>139070</v>
      </c>
      <c r="AU23">
        <v>4721</v>
      </c>
      <c r="AV23">
        <v>122002</v>
      </c>
      <c r="AW23">
        <v>5561</v>
      </c>
      <c r="AX23">
        <v>1405</v>
      </c>
      <c r="AY23">
        <v>30</v>
      </c>
      <c r="AZ23">
        <v>119772</v>
      </c>
      <c r="BA23">
        <v>5158</v>
      </c>
      <c r="BB23">
        <v>386</v>
      </c>
      <c r="BC23">
        <v>560</v>
      </c>
      <c r="BD23">
        <v>0</v>
      </c>
      <c r="BE23">
        <v>358518</v>
      </c>
      <c r="BF23">
        <v>169367</v>
      </c>
      <c r="BG23">
        <v>8522</v>
      </c>
      <c r="BH23">
        <v>166777</v>
      </c>
      <c r="BI23">
        <v>13886</v>
      </c>
      <c r="BJ23">
        <v>2432</v>
      </c>
      <c r="BK23">
        <v>146</v>
      </c>
      <c r="BL23">
        <v>159303</v>
      </c>
      <c r="BM23">
        <v>11504</v>
      </c>
      <c r="BN23">
        <v>503</v>
      </c>
      <c r="BO23">
        <v>1261</v>
      </c>
      <c r="BP23">
        <v>8021</v>
      </c>
      <c r="BQ23">
        <v>368006</v>
      </c>
      <c r="BR23">
        <v>189248</v>
      </c>
      <c r="BS23">
        <v>6722</v>
      </c>
      <c r="BT23">
        <v>160241</v>
      </c>
      <c r="BU23">
        <v>12576</v>
      </c>
      <c r="BV23">
        <v>2395</v>
      </c>
      <c r="BW23">
        <v>216</v>
      </c>
      <c r="BX23">
        <v>0</v>
      </c>
      <c r="BY23">
        <v>0</v>
      </c>
      <c r="BZ23">
        <v>284920</v>
      </c>
      <c r="CA23">
        <v>156762</v>
      </c>
      <c r="CB23">
        <v>4412</v>
      </c>
      <c r="CC23">
        <v>114635</v>
      </c>
      <c r="CD23">
        <v>9267</v>
      </c>
      <c r="CE23">
        <v>1705</v>
      </c>
      <c r="CF23">
        <v>145</v>
      </c>
      <c r="CG23">
        <v>0</v>
      </c>
      <c r="CH23">
        <v>0</v>
      </c>
      <c r="CI23">
        <v>292851</v>
      </c>
      <c r="CJ23">
        <v>136166</v>
      </c>
      <c r="CK23">
        <v>7193</v>
      </c>
      <c r="CL23">
        <v>129181</v>
      </c>
      <c r="CM23">
        <v>10417</v>
      </c>
      <c r="CN23">
        <v>351</v>
      </c>
      <c r="CO23">
        <v>46</v>
      </c>
      <c r="CP23">
        <v>1374</v>
      </c>
      <c r="CQ23">
        <v>8123</v>
      </c>
      <c r="CR23">
        <v>371335</v>
      </c>
      <c r="CS23">
        <v>160847</v>
      </c>
      <c r="CT23">
        <v>10694</v>
      </c>
      <c r="CU23">
        <v>181661</v>
      </c>
      <c r="CV23">
        <v>16093</v>
      </c>
      <c r="CW23">
        <v>4519</v>
      </c>
      <c r="CX23">
        <v>386</v>
      </c>
      <c r="CY23">
        <v>292851</v>
      </c>
      <c r="CZ23">
        <v>136166</v>
      </c>
      <c r="DA23">
        <v>7193</v>
      </c>
      <c r="DB23">
        <v>135540</v>
      </c>
      <c r="DC23">
        <v>11872</v>
      </c>
      <c r="DD23">
        <v>3367</v>
      </c>
      <c r="DE23">
        <v>265</v>
      </c>
    </row>
    <row r="24" spans="1:109" x14ac:dyDescent="0.25">
      <c r="A24">
        <v>22</v>
      </c>
      <c r="B24">
        <v>22</v>
      </c>
      <c r="C24">
        <v>151999</v>
      </c>
      <c r="D24">
        <v>52170</v>
      </c>
      <c r="E24">
        <v>95951</v>
      </c>
      <c r="F24">
        <v>186463</v>
      </c>
      <c r="G24">
        <v>63001</v>
      </c>
      <c r="H24">
        <v>120764</v>
      </c>
      <c r="I24">
        <v>130573</v>
      </c>
      <c r="J24">
        <v>49440</v>
      </c>
      <c r="K24">
        <v>81133</v>
      </c>
      <c r="L24">
        <v>133310</v>
      </c>
      <c r="M24">
        <v>56460</v>
      </c>
      <c r="N24">
        <v>76850</v>
      </c>
      <c r="O24">
        <v>134130</v>
      </c>
      <c r="P24">
        <v>48156</v>
      </c>
      <c r="Q24">
        <v>81766</v>
      </c>
      <c r="R24">
        <v>162196</v>
      </c>
      <c r="S24">
        <v>43524</v>
      </c>
      <c r="T24">
        <v>109849</v>
      </c>
      <c r="U24">
        <v>165194</v>
      </c>
      <c r="V24">
        <v>52953</v>
      </c>
      <c r="W24">
        <v>104573</v>
      </c>
      <c r="X24">
        <v>264120</v>
      </c>
      <c r="Y24">
        <v>252415</v>
      </c>
      <c r="Z24">
        <v>3678</v>
      </c>
      <c r="AA24">
        <v>4146</v>
      </c>
      <c r="AB24">
        <v>2249</v>
      </c>
      <c r="AC24">
        <v>1418</v>
      </c>
      <c r="AD24">
        <v>10</v>
      </c>
      <c r="AE24">
        <v>3206</v>
      </c>
      <c r="AF24">
        <v>1767</v>
      </c>
      <c r="AG24">
        <v>287</v>
      </c>
      <c r="AH24">
        <v>298</v>
      </c>
      <c r="AI24">
        <v>0</v>
      </c>
      <c r="AJ24">
        <v>347651</v>
      </c>
      <c r="AK24">
        <v>326963</v>
      </c>
      <c r="AL24">
        <v>6834</v>
      </c>
      <c r="AM24">
        <v>7278</v>
      </c>
      <c r="AN24">
        <v>4892</v>
      </c>
      <c r="AO24">
        <v>2279</v>
      </c>
      <c r="AP24">
        <v>302</v>
      </c>
      <c r="AQ24">
        <v>0</v>
      </c>
      <c r="AR24">
        <v>0</v>
      </c>
      <c r="AS24">
        <v>262650</v>
      </c>
      <c r="AT24">
        <v>251320</v>
      </c>
      <c r="AU24">
        <v>3563</v>
      </c>
      <c r="AV24">
        <v>4073</v>
      </c>
      <c r="AW24">
        <v>2111</v>
      </c>
      <c r="AX24">
        <v>1379</v>
      </c>
      <c r="AY24">
        <v>19</v>
      </c>
      <c r="AZ24">
        <v>3252</v>
      </c>
      <c r="BA24">
        <v>1767</v>
      </c>
      <c r="BB24">
        <v>311</v>
      </c>
      <c r="BC24">
        <v>272</v>
      </c>
      <c r="BD24">
        <v>0</v>
      </c>
      <c r="BE24">
        <v>346942</v>
      </c>
      <c r="BF24">
        <v>326675</v>
      </c>
      <c r="BG24">
        <v>6569</v>
      </c>
      <c r="BH24">
        <v>7217</v>
      </c>
      <c r="BI24">
        <v>4825</v>
      </c>
      <c r="BJ24">
        <v>2298</v>
      </c>
      <c r="BK24">
        <v>268</v>
      </c>
      <c r="BL24">
        <v>4610</v>
      </c>
      <c r="BM24">
        <v>3667</v>
      </c>
      <c r="BN24">
        <v>396</v>
      </c>
      <c r="BO24">
        <v>298</v>
      </c>
      <c r="BP24">
        <v>4698</v>
      </c>
      <c r="BQ24">
        <v>339988</v>
      </c>
      <c r="BR24">
        <v>323593</v>
      </c>
      <c r="BS24">
        <v>5048</v>
      </c>
      <c r="BT24">
        <v>5917</v>
      </c>
      <c r="BU24">
        <v>3692</v>
      </c>
      <c r="BV24">
        <v>1931</v>
      </c>
      <c r="BW24">
        <v>222</v>
      </c>
      <c r="BX24">
        <v>0</v>
      </c>
      <c r="BY24">
        <v>0</v>
      </c>
      <c r="BZ24">
        <v>254427</v>
      </c>
      <c r="CA24">
        <v>244389</v>
      </c>
      <c r="CB24">
        <v>2906</v>
      </c>
      <c r="CC24">
        <v>3364</v>
      </c>
      <c r="CD24">
        <v>2463</v>
      </c>
      <c r="CE24">
        <v>1330</v>
      </c>
      <c r="CF24">
        <v>132</v>
      </c>
      <c r="CG24">
        <v>0</v>
      </c>
      <c r="CH24">
        <v>0</v>
      </c>
      <c r="CI24">
        <v>271693</v>
      </c>
      <c r="CJ24">
        <v>251614</v>
      </c>
      <c r="CK24">
        <v>5128</v>
      </c>
      <c r="CL24">
        <v>3332</v>
      </c>
      <c r="CM24">
        <v>2707</v>
      </c>
      <c r="CN24">
        <v>347</v>
      </c>
      <c r="CO24">
        <v>76</v>
      </c>
      <c r="CP24">
        <v>624</v>
      </c>
      <c r="CQ24">
        <v>7865</v>
      </c>
      <c r="CR24">
        <v>351811</v>
      </c>
      <c r="CS24">
        <v>321521</v>
      </c>
      <c r="CT24">
        <v>8209</v>
      </c>
      <c r="CU24">
        <v>7621</v>
      </c>
      <c r="CV24">
        <v>5212</v>
      </c>
      <c r="CW24">
        <v>6608</v>
      </c>
      <c r="CX24">
        <v>356</v>
      </c>
      <c r="CY24">
        <v>271693</v>
      </c>
      <c r="CZ24">
        <v>251614</v>
      </c>
      <c r="DA24">
        <v>5128</v>
      </c>
      <c r="DB24">
        <v>4597</v>
      </c>
      <c r="DC24">
        <v>3557</v>
      </c>
      <c r="DD24">
        <v>4786</v>
      </c>
      <c r="DE24">
        <v>243</v>
      </c>
    </row>
    <row r="25" spans="1:109" x14ac:dyDescent="0.25">
      <c r="A25">
        <v>23</v>
      </c>
      <c r="B25">
        <v>23</v>
      </c>
      <c r="C25">
        <v>130248</v>
      </c>
      <c r="D25">
        <v>106408</v>
      </c>
      <c r="E25">
        <v>20828</v>
      </c>
      <c r="F25">
        <v>146365</v>
      </c>
      <c r="G25">
        <v>118353</v>
      </c>
      <c r="H25">
        <v>26197</v>
      </c>
      <c r="I25">
        <v>111592</v>
      </c>
      <c r="J25">
        <v>94329</v>
      </c>
      <c r="K25">
        <v>17263</v>
      </c>
      <c r="L25">
        <v>112873</v>
      </c>
      <c r="M25">
        <v>98043</v>
      </c>
      <c r="N25">
        <v>14830</v>
      </c>
      <c r="O25">
        <v>113354</v>
      </c>
      <c r="P25">
        <v>92997</v>
      </c>
      <c r="Q25">
        <v>17385</v>
      </c>
      <c r="R25">
        <v>143817</v>
      </c>
      <c r="S25">
        <v>107229</v>
      </c>
      <c r="T25">
        <v>28432</v>
      </c>
      <c r="U25">
        <v>153290</v>
      </c>
      <c r="V25">
        <v>127560</v>
      </c>
      <c r="W25">
        <v>21398</v>
      </c>
      <c r="X25">
        <v>290706</v>
      </c>
      <c r="Y25">
        <v>121277</v>
      </c>
      <c r="Z25">
        <v>26288</v>
      </c>
      <c r="AA25">
        <v>135777</v>
      </c>
      <c r="AB25">
        <v>5039</v>
      </c>
      <c r="AC25">
        <v>2190</v>
      </c>
      <c r="AD25">
        <v>65</v>
      </c>
      <c r="AE25">
        <v>132855</v>
      </c>
      <c r="AF25">
        <v>4014</v>
      </c>
      <c r="AG25">
        <v>651</v>
      </c>
      <c r="AH25">
        <v>522</v>
      </c>
      <c r="AI25">
        <v>0</v>
      </c>
      <c r="AJ25">
        <v>384437</v>
      </c>
      <c r="AK25">
        <v>141536</v>
      </c>
      <c r="AL25">
        <v>42253</v>
      </c>
      <c r="AM25">
        <v>191471</v>
      </c>
      <c r="AN25">
        <v>11724</v>
      </c>
      <c r="AO25">
        <v>6117</v>
      </c>
      <c r="AP25">
        <v>565</v>
      </c>
      <c r="AQ25">
        <v>0</v>
      </c>
      <c r="AR25">
        <v>0</v>
      </c>
      <c r="AS25">
        <v>290769</v>
      </c>
      <c r="AT25">
        <v>120578</v>
      </c>
      <c r="AU25">
        <v>25743</v>
      </c>
      <c r="AV25">
        <v>137781</v>
      </c>
      <c r="AW25">
        <v>4467</v>
      </c>
      <c r="AX25">
        <v>2185</v>
      </c>
      <c r="AY25">
        <v>65</v>
      </c>
      <c r="AZ25">
        <v>134929</v>
      </c>
      <c r="BA25">
        <v>3573</v>
      </c>
      <c r="BB25">
        <v>593</v>
      </c>
      <c r="BC25">
        <v>595</v>
      </c>
      <c r="BD25">
        <v>0</v>
      </c>
      <c r="BE25">
        <v>386636</v>
      </c>
      <c r="BF25">
        <v>141282</v>
      </c>
      <c r="BG25">
        <v>41255</v>
      </c>
      <c r="BH25">
        <v>196389</v>
      </c>
      <c r="BI25">
        <v>10757</v>
      </c>
      <c r="BJ25">
        <v>5649</v>
      </c>
      <c r="BK25">
        <v>346</v>
      </c>
      <c r="BL25">
        <v>183206</v>
      </c>
      <c r="BM25">
        <v>7885</v>
      </c>
      <c r="BN25">
        <v>624</v>
      </c>
      <c r="BO25">
        <v>1084</v>
      </c>
      <c r="BP25">
        <v>11233</v>
      </c>
      <c r="BQ25">
        <v>398398</v>
      </c>
      <c r="BR25">
        <v>143608</v>
      </c>
      <c r="BS25">
        <v>36452</v>
      </c>
      <c r="BT25">
        <v>212373</v>
      </c>
      <c r="BU25">
        <v>8606</v>
      </c>
      <c r="BV25">
        <v>4025</v>
      </c>
      <c r="BW25">
        <v>548</v>
      </c>
      <c r="BX25">
        <v>0</v>
      </c>
      <c r="BY25">
        <v>0</v>
      </c>
      <c r="BZ25">
        <v>302194</v>
      </c>
      <c r="CA25">
        <v>121707</v>
      </c>
      <c r="CB25">
        <v>23564</v>
      </c>
      <c r="CC25">
        <v>150535</v>
      </c>
      <c r="CD25">
        <v>7064</v>
      </c>
      <c r="CE25">
        <v>2925</v>
      </c>
      <c r="CF25">
        <v>401</v>
      </c>
      <c r="CG25">
        <v>0</v>
      </c>
      <c r="CH25">
        <v>0</v>
      </c>
      <c r="CI25">
        <v>295638</v>
      </c>
      <c r="CJ25">
        <v>117694</v>
      </c>
      <c r="CK25">
        <v>30807</v>
      </c>
      <c r="CL25">
        <v>127389</v>
      </c>
      <c r="CM25">
        <v>8344</v>
      </c>
      <c r="CN25">
        <v>641</v>
      </c>
      <c r="CO25">
        <v>69</v>
      </c>
      <c r="CP25">
        <v>1381</v>
      </c>
      <c r="CQ25">
        <v>9313</v>
      </c>
      <c r="CR25">
        <v>372878</v>
      </c>
      <c r="CS25">
        <v>132739</v>
      </c>
      <c r="CT25">
        <v>43891</v>
      </c>
      <c r="CU25">
        <v>184398</v>
      </c>
      <c r="CV25">
        <v>12016</v>
      </c>
      <c r="CW25">
        <v>6694</v>
      </c>
      <c r="CX25">
        <v>633</v>
      </c>
      <c r="CY25">
        <v>295638</v>
      </c>
      <c r="CZ25">
        <v>117694</v>
      </c>
      <c r="DA25">
        <v>30807</v>
      </c>
      <c r="DB25">
        <v>135797</v>
      </c>
      <c r="DC25">
        <v>10076</v>
      </c>
      <c r="DD25">
        <v>5078</v>
      </c>
      <c r="DE25">
        <v>452</v>
      </c>
    </row>
    <row r="26" spans="1:109" x14ac:dyDescent="0.25">
      <c r="A26">
        <v>24</v>
      </c>
      <c r="B26">
        <v>24</v>
      </c>
      <c r="C26">
        <v>164518</v>
      </c>
      <c r="D26">
        <v>86036</v>
      </c>
      <c r="E26">
        <v>74417</v>
      </c>
      <c r="F26">
        <v>195177</v>
      </c>
      <c r="G26">
        <v>104017</v>
      </c>
      <c r="H26">
        <v>88862</v>
      </c>
      <c r="I26">
        <v>144947</v>
      </c>
      <c r="J26">
        <v>82572</v>
      </c>
      <c r="K26">
        <v>62375</v>
      </c>
      <c r="L26">
        <v>146901</v>
      </c>
      <c r="M26">
        <v>89648</v>
      </c>
      <c r="N26">
        <v>57253</v>
      </c>
      <c r="O26">
        <v>147666</v>
      </c>
      <c r="P26">
        <v>79075</v>
      </c>
      <c r="Q26">
        <v>64322</v>
      </c>
      <c r="R26">
        <v>172907</v>
      </c>
      <c r="S26">
        <v>70508</v>
      </c>
      <c r="T26">
        <v>92316</v>
      </c>
      <c r="U26">
        <v>179560</v>
      </c>
      <c r="V26">
        <v>90368</v>
      </c>
      <c r="W26">
        <v>81280</v>
      </c>
      <c r="X26">
        <v>280812</v>
      </c>
      <c r="Y26">
        <v>245902</v>
      </c>
      <c r="Z26">
        <v>12448</v>
      </c>
      <c r="AA26">
        <v>14047</v>
      </c>
      <c r="AB26">
        <v>7060</v>
      </c>
      <c r="AC26">
        <v>1213</v>
      </c>
      <c r="AD26">
        <v>79</v>
      </c>
      <c r="AE26">
        <v>12564</v>
      </c>
      <c r="AF26">
        <v>5982</v>
      </c>
      <c r="AG26">
        <v>237</v>
      </c>
      <c r="AH26">
        <v>371</v>
      </c>
      <c r="AI26">
        <v>0</v>
      </c>
      <c r="AJ26">
        <v>362660</v>
      </c>
      <c r="AK26">
        <v>303101</v>
      </c>
      <c r="AL26">
        <v>20417</v>
      </c>
      <c r="AM26">
        <v>24944</v>
      </c>
      <c r="AN26">
        <v>14630</v>
      </c>
      <c r="AO26">
        <v>3042</v>
      </c>
      <c r="AP26">
        <v>371</v>
      </c>
      <c r="AQ26">
        <v>0</v>
      </c>
      <c r="AR26">
        <v>0</v>
      </c>
      <c r="AS26">
        <v>282931</v>
      </c>
      <c r="AT26">
        <v>249044</v>
      </c>
      <c r="AU26">
        <v>11859</v>
      </c>
      <c r="AV26">
        <v>13703</v>
      </c>
      <c r="AW26">
        <v>6836</v>
      </c>
      <c r="AX26">
        <v>1222</v>
      </c>
      <c r="AY26">
        <v>77</v>
      </c>
      <c r="AZ26">
        <v>12367</v>
      </c>
      <c r="BA26">
        <v>5662</v>
      </c>
      <c r="BB26">
        <v>250</v>
      </c>
      <c r="BC26">
        <v>406</v>
      </c>
      <c r="BD26">
        <v>0</v>
      </c>
      <c r="BE26">
        <v>364274</v>
      </c>
      <c r="BF26">
        <v>307028</v>
      </c>
      <c r="BG26">
        <v>19997</v>
      </c>
      <c r="BH26">
        <v>23029</v>
      </c>
      <c r="BI26">
        <v>14264</v>
      </c>
      <c r="BJ26">
        <v>3414</v>
      </c>
      <c r="BK26">
        <v>399</v>
      </c>
      <c r="BL26">
        <v>17351</v>
      </c>
      <c r="BM26">
        <v>10660</v>
      </c>
      <c r="BN26">
        <v>387</v>
      </c>
      <c r="BO26">
        <v>366</v>
      </c>
      <c r="BP26">
        <v>8374</v>
      </c>
      <c r="BQ26">
        <v>368806</v>
      </c>
      <c r="BR26">
        <v>324491</v>
      </c>
      <c r="BS26">
        <v>15578</v>
      </c>
      <c r="BT26">
        <v>16910</v>
      </c>
      <c r="BU26">
        <v>11219</v>
      </c>
      <c r="BV26">
        <v>1984</v>
      </c>
      <c r="BW26">
        <v>343</v>
      </c>
      <c r="BX26">
        <v>0</v>
      </c>
      <c r="BY26">
        <v>0</v>
      </c>
      <c r="BZ26">
        <v>291426</v>
      </c>
      <c r="CA26">
        <v>262181</v>
      </c>
      <c r="CB26">
        <v>9775</v>
      </c>
      <c r="CC26">
        <v>10700</v>
      </c>
      <c r="CD26">
        <v>8008</v>
      </c>
      <c r="CE26">
        <v>1335</v>
      </c>
      <c r="CF26">
        <v>201</v>
      </c>
      <c r="CG26">
        <v>0</v>
      </c>
      <c r="CH26">
        <v>0</v>
      </c>
      <c r="CI26">
        <v>301936</v>
      </c>
      <c r="CJ26">
        <v>252385</v>
      </c>
      <c r="CK26">
        <v>16414</v>
      </c>
      <c r="CL26">
        <v>13203</v>
      </c>
      <c r="CM26">
        <v>9963</v>
      </c>
      <c r="CN26">
        <v>366</v>
      </c>
      <c r="CO26">
        <v>67</v>
      </c>
      <c r="CP26">
        <v>939</v>
      </c>
      <c r="CQ26">
        <v>8599</v>
      </c>
      <c r="CR26">
        <v>372031</v>
      </c>
      <c r="CS26">
        <v>301682</v>
      </c>
      <c r="CT26">
        <v>24408</v>
      </c>
      <c r="CU26">
        <v>24562</v>
      </c>
      <c r="CV26">
        <v>15710</v>
      </c>
      <c r="CW26">
        <v>5879</v>
      </c>
      <c r="CX26">
        <v>422</v>
      </c>
      <c r="CY26">
        <v>301936</v>
      </c>
      <c r="CZ26">
        <v>252385</v>
      </c>
      <c r="DA26">
        <v>16414</v>
      </c>
      <c r="DB26">
        <v>16613</v>
      </c>
      <c r="DC26">
        <v>11601</v>
      </c>
      <c r="DD26">
        <v>4350</v>
      </c>
      <c r="DE26">
        <v>313</v>
      </c>
    </row>
    <row r="27" spans="1:109" x14ac:dyDescent="0.25">
      <c r="A27">
        <v>25</v>
      </c>
      <c r="B27">
        <v>25</v>
      </c>
      <c r="C27">
        <v>150757</v>
      </c>
      <c r="D27">
        <v>100444</v>
      </c>
      <c r="E27">
        <v>46633</v>
      </c>
      <c r="F27">
        <v>170352</v>
      </c>
      <c r="G27">
        <v>120989</v>
      </c>
      <c r="H27">
        <v>46671</v>
      </c>
      <c r="I27">
        <v>137055</v>
      </c>
      <c r="J27">
        <v>92587</v>
      </c>
      <c r="K27">
        <v>44468</v>
      </c>
      <c r="L27">
        <v>138012</v>
      </c>
      <c r="M27">
        <v>101639</v>
      </c>
      <c r="N27">
        <v>36373</v>
      </c>
      <c r="O27">
        <v>138916</v>
      </c>
      <c r="P27">
        <v>95271</v>
      </c>
      <c r="Q27">
        <v>40336</v>
      </c>
      <c r="R27">
        <v>158802</v>
      </c>
      <c r="S27">
        <v>87067</v>
      </c>
      <c r="T27">
        <v>64870</v>
      </c>
      <c r="U27">
        <v>161185</v>
      </c>
      <c r="V27">
        <v>105214</v>
      </c>
      <c r="W27">
        <v>47152</v>
      </c>
      <c r="X27">
        <v>253242</v>
      </c>
      <c r="Y27">
        <v>192258</v>
      </c>
      <c r="Z27">
        <v>8143</v>
      </c>
      <c r="AA27">
        <v>38595</v>
      </c>
      <c r="AB27">
        <v>11991</v>
      </c>
      <c r="AC27">
        <v>1585</v>
      </c>
      <c r="AD27">
        <v>10</v>
      </c>
      <c r="AE27">
        <v>35980</v>
      </c>
      <c r="AF27">
        <v>10148</v>
      </c>
      <c r="AG27">
        <v>399</v>
      </c>
      <c r="AH27">
        <v>869</v>
      </c>
      <c r="AI27">
        <v>0</v>
      </c>
      <c r="AJ27">
        <v>343517</v>
      </c>
      <c r="AK27">
        <v>228580</v>
      </c>
      <c r="AL27">
        <v>18144</v>
      </c>
      <c r="AM27">
        <v>65389</v>
      </c>
      <c r="AN27">
        <v>30313</v>
      </c>
      <c r="AO27">
        <v>2888</v>
      </c>
      <c r="AP27">
        <v>487</v>
      </c>
      <c r="AQ27">
        <v>0</v>
      </c>
      <c r="AR27">
        <v>0</v>
      </c>
      <c r="AS27">
        <v>249005</v>
      </c>
      <c r="AT27">
        <v>191227</v>
      </c>
      <c r="AU27">
        <v>7606</v>
      </c>
      <c r="AV27">
        <v>36989</v>
      </c>
      <c r="AW27">
        <v>10909</v>
      </c>
      <c r="AX27">
        <v>1735</v>
      </c>
      <c r="AY27">
        <v>15</v>
      </c>
      <c r="AZ27">
        <v>34212</v>
      </c>
      <c r="BA27">
        <v>9076</v>
      </c>
      <c r="BB27">
        <v>339</v>
      </c>
      <c r="BC27">
        <v>741</v>
      </c>
      <c r="BD27">
        <v>0</v>
      </c>
      <c r="BE27">
        <v>339325</v>
      </c>
      <c r="BF27">
        <v>227019</v>
      </c>
      <c r="BG27">
        <v>18390</v>
      </c>
      <c r="BH27">
        <v>63196</v>
      </c>
      <c r="BI27">
        <v>29333</v>
      </c>
      <c r="BJ27">
        <v>2912</v>
      </c>
      <c r="BK27">
        <v>468</v>
      </c>
      <c r="BL27">
        <v>55835</v>
      </c>
      <c r="BM27">
        <v>25380</v>
      </c>
      <c r="BN27">
        <v>382</v>
      </c>
      <c r="BO27">
        <v>717</v>
      </c>
      <c r="BP27">
        <v>11581</v>
      </c>
      <c r="BQ27">
        <v>308414</v>
      </c>
      <c r="BR27">
        <v>222665</v>
      </c>
      <c r="BS27">
        <v>15511</v>
      </c>
      <c r="BT27">
        <v>48952</v>
      </c>
      <c r="BU27">
        <v>20592</v>
      </c>
      <c r="BV27">
        <v>2418</v>
      </c>
      <c r="BW27">
        <v>368</v>
      </c>
      <c r="BX27">
        <v>0</v>
      </c>
      <c r="BY27">
        <v>0</v>
      </c>
      <c r="BZ27">
        <v>251124</v>
      </c>
      <c r="CA27">
        <v>189989</v>
      </c>
      <c r="CB27">
        <v>10650</v>
      </c>
      <c r="CC27">
        <v>33124</v>
      </c>
      <c r="CD27">
        <v>16472</v>
      </c>
      <c r="CE27">
        <v>1771</v>
      </c>
      <c r="CF27">
        <v>251</v>
      </c>
      <c r="CG27">
        <v>0</v>
      </c>
      <c r="CH27">
        <v>0</v>
      </c>
      <c r="CI27">
        <v>285428</v>
      </c>
      <c r="CJ27">
        <v>193699</v>
      </c>
      <c r="CK27">
        <v>15615</v>
      </c>
      <c r="CL27">
        <v>41800</v>
      </c>
      <c r="CM27">
        <v>21896</v>
      </c>
      <c r="CN27">
        <v>362</v>
      </c>
      <c r="CO27">
        <v>129</v>
      </c>
      <c r="CP27">
        <v>1396</v>
      </c>
      <c r="CQ27">
        <v>10531</v>
      </c>
      <c r="CR27">
        <v>351356</v>
      </c>
      <c r="CS27">
        <v>224399</v>
      </c>
      <c r="CT27">
        <v>22721</v>
      </c>
      <c r="CU27">
        <v>67577</v>
      </c>
      <c r="CV27">
        <v>31231</v>
      </c>
      <c r="CW27">
        <v>5921</v>
      </c>
      <c r="CX27">
        <v>544</v>
      </c>
      <c r="CY27">
        <v>285428</v>
      </c>
      <c r="CZ27">
        <v>193699</v>
      </c>
      <c r="DA27">
        <v>15615</v>
      </c>
      <c r="DB27">
        <v>46674</v>
      </c>
      <c r="DC27">
        <v>24778</v>
      </c>
      <c r="DD27">
        <v>4487</v>
      </c>
      <c r="DE27">
        <v>416</v>
      </c>
    </row>
    <row r="28" spans="1:109" x14ac:dyDescent="0.25">
      <c r="A28">
        <v>26</v>
      </c>
      <c r="B28">
        <v>26</v>
      </c>
      <c r="C28">
        <v>140657</v>
      </c>
      <c r="D28">
        <v>45589</v>
      </c>
      <c r="E28">
        <v>90698</v>
      </c>
      <c r="F28">
        <v>167726</v>
      </c>
      <c r="G28">
        <v>50386</v>
      </c>
      <c r="H28">
        <v>114554</v>
      </c>
      <c r="I28">
        <v>120771</v>
      </c>
      <c r="J28">
        <v>42409</v>
      </c>
      <c r="K28">
        <v>78362</v>
      </c>
      <c r="L28">
        <v>122726</v>
      </c>
      <c r="M28">
        <v>52559</v>
      </c>
      <c r="N28">
        <v>70167</v>
      </c>
      <c r="O28">
        <v>123050</v>
      </c>
      <c r="P28">
        <v>41997</v>
      </c>
      <c r="Q28">
        <v>76397</v>
      </c>
      <c r="R28">
        <v>153555</v>
      </c>
      <c r="S28">
        <v>40738</v>
      </c>
      <c r="T28">
        <v>103712</v>
      </c>
      <c r="U28">
        <v>155656</v>
      </c>
      <c r="V28">
        <v>46631</v>
      </c>
      <c r="W28">
        <v>100671</v>
      </c>
      <c r="X28">
        <v>270460</v>
      </c>
      <c r="Y28">
        <v>242837</v>
      </c>
      <c r="Z28">
        <v>7883</v>
      </c>
      <c r="AA28">
        <v>16213</v>
      </c>
      <c r="AB28">
        <v>1300</v>
      </c>
      <c r="AC28">
        <v>1968</v>
      </c>
      <c r="AD28">
        <v>65</v>
      </c>
      <c r="AE28">
        <v>14536</v>
      </c>
      <c r="AF28">
        <v>1059</v>
      </c>
      <c r="AG28">
        <v>401</v>
      </c>
      <c r="AH28">
        <v>600</v>
      </c>
      <c r="AI28">
        <v>0</v>
      </c>
      <c r="AJ28">
        <v>349118</v>
      </c>
      <c r="AK28">
        <v>306803</v>
      </c>
      <c r="AL28">
        <v>13607</v>
      </c>
      <c r="AM28">
        <v>24345</v>
      </c>
      <c r="AN28">
        <v>2946</v>
      </c>
      <c r="AO28">
        <v>3284</v>
      </c>
      <c r="AP28">
        <v>268</v>
      </c>
      <c r="AQ28">
        <v>0</v>
      </c>
      <c r="AR28">
        <v>0</v>
      </c>
      <c r="AS28">
        <v>271049</v>
      </c>
      <c r="AT28">
        <v>243615</v>
      </c>
      <c r="AU28">
        <v>7742</v>
      </c>
      <c r="AV28">
        <v>15301</v>
      </c>
      <c r="AW28">
        <v>1294</v>
      </c>
      <c r="AX28">
        <v>2993</v>
      </c>
      <c r="AY28">
        <v>44</v>
      </c>
      <c r="AZ28">
        <v>13683</v>
      </c>
      <c r="BA28">
        <v>1055</v>
      </c>
      <c r="BB28">
        <v>581</v>
      </c>
      <c r="BC28">
        <v>524</v>
      </c>
      <c r="BD28">
        <v>0</v>
      </c>
      <c r="BE28">
        <v>349977</v>
      </c>
      <c r="BF28">
        <v>308191</v>
      </c>
      <c r="BG28">
        <v>13403</v>
      </c>
      <c r="BH28">
        <v>22665</v>
      </c>
      <c r="BI28">
        <v>2873</v>
      </c>
      <c r="BJ28">
        <v>4649</v>
      </c>
      <c r="BK28">
        <v>199</v>
      </c>
      <c r="BL28">
        <v>16513</v>
      </c>
      <c r="BM28">
        <v>2105</v>
      </c>
      <c r="BN28">
        <v>613</v>
      </c>
      <c r="BO28">
        <v>310</v>
      </c>
      <c r="BP28">
        <v>8784</v>
      </c>
      <c r="BQ28">
        <v>358996</v>
      </c>
      <c r="BR28">
        <v>320340</v>
      </c>
      <c r="BS28">
        <v>11816</v>
      </c>
      <c r="BT28">
        <v>22639</v>
      </c>
      <c r="BU28">
        <v>2489</v>
      </c>
      <c r="BV28">
        <v>2494</v>
      </c>
      <c r="BW28">
        <v>254</v>
      </c>
      <c r="BX28">
        <v>0</v>
      </c>
      <c r="BY28">
        <v>0</v>
      </c>
      <c r="BZ28">
        <v>276260</v>
      </c>
      <c r="CA28">
        <v>250190</v>
      </c>
      <c r="CB28">
        <v>7077</v>
      </c>
      <c r="CC28">
        <v>15798</v>
      </c>
      <c r="CD28">
        <v>1698</v>
      </c>
      <c r="CE28">
        <v>1800</v>
      </c>
      <c r="CF28">
        <v>152</v>
      </c>
      <c r="CG28">
        <v>0</v>
      </c>
      <c r="CH28">
        <v>0</v>
      </c>
      <c r="CI28">
        <v>276393</v>
      </c>
      <c r="CJ28">
        <v>241628</v>
      </c>
      <c r="CK28">
        <v>8986</v>
      </c>
      <c r="CL28">
        <v>15090</v>
      </c>
      <c r="CM28">
        <v>1508</v>
      </c>
      <c r="CN28">
        <v>446</v>
      </c>
      <c r="CO28">
        <v>99</v>
      </c>
      <c r="CP28">
        <v>658</v>
      </c>
      <c r="CQ28">
        <v>7978</v>
      </c>
      <c r="CR28">
        <v>352334</v>
      </c>
      <c r="CS28">
        <v>301899</v>
      </c>
      <c r="CT28">
        <v>14289</v>
      </c>
      <c r="CU28">
        <v>25127</v>
      </c>
      <c r="CV28">
        <v>3068</v>
      </c>
      <c r="CW28">
        <v>6911</v>
      </c>
      <c r="CX28">
        <v>362</v>
      </c>
      <c r="CY28">
        <v>276393</v>
      </c>
      <c r="CZ28">
        <v>241628</v>
      </c>
      <c r="DA28">
        <v>8986</v>
      </c>
      <c r="DB28">
        <v>17383</v>
      </c>
      <c r="DC28">
        <v>2134</v>
      </c>
      <c r="DD28">
        <v>5071</v>
      </c>
      <c r="DE28">
        <v>251</v>
      </c>
    </row>
    <row r="29" spans="1:109" x14ac:dyDescent="0.25">
      <c r="A29">
        <v>27</v>
      </c>
      <c r="B29">
        <v>27</v>
      </c>
      <c r="C29">
        <v>187523</v>
      </c>
      <c r="D29">
        <v>85242</v>
      </c>
      <c r="E29">
        <v>98442</v>
      </c>
      <c r="F29">
        <v>223685</v>
      </c>
      <c r="G29">
        <v>105842</v>
      </c>
      <c r="H29">
        <v>115404</v>
      </c>
      <c r="I29">
        <v>167124</v>
      </c>
      <c r="J29">
        <v>81596</v>
      </c>
      <c r="K29">
        <v>85528</v>
      </c>
      <c r="L29">
        <v>170092</v>
      </c>
      <c r="M29">
        <v>90008</v>
      </c>
      <c r="N29">
        <v>80084</v>
      </c>
      <c r="O29">
        <v>170287</v>
      </c>
      <c r="P29">
        <v>79308</v>
      </c>
      <c r="Q29">
        <v>86910</v>
      </c>
      <c r="R29">
        <v>194683</v>
      </c>
      <c r="S29">
        <v>67310</v>
      </c>
      <c r="T29">
        <v>118689</v>
      </c>
      <c r="U29">
        <v>199338</v>
      </c>
      <c r="V29">
        <v>87478</v>
      </c>
      <c r="W29">
        <v>104044</v>
      </c>
      <c r="X29">
        <v>278723</v>
      </c>
      <c r="Y29">
        <v>249598</v>
      </c>
      <c r="Z29">
        <v>3902</v>
      </c>
      <c r="AA29">
        <v>17024</v>
      </c>
      <c r="AB29">
        <v>6967</v>
      </c>
      <c r="AC29">
        <v>1021</v>
      </c>
      <c r="AD29">
        <v>35</v>
      </c>
      <c r="AE29">
        <v>16014</v>
      </c>
      <c r="AF29">
        <v>6422</v>
      </c>
      <c r="AG29">
        <v>428</v>
      </c>
      <c r="AH29">
        <v>219</v>
      </c>
      <c r="AI29">
        <v>0</v>
      </c>
      <c r="AJ29">
        <v>363099</v>
      </c>
      <c r="AK29">
        <v>315864</v>
      </c>
      <c r="AL29">
        <v>7193</v>
      </c>
      <c r="AM29">
        <v>24141</v>
      </c>
      <c r="AN29">
        <v>14798</v>
      </c>
      <c r="AO29">
        <v>1785</v>
      </c>
      <c r="AP29">
        <v>189</v>
      </c>
      <c r="AQ29">
        <v>0</v>
      </c>
      <c r="AR29">
        <v>0</v>
      </c>
      <c r="AS29">
        <v>278365</v>
      </c>
      <c r="AT29">
        <v>249742</v>
      </c>
      <c r="AU29">
        <v>4144</v>
      </c>
      <c r="AV29">
        <v>16218</v>
      </c>
      <c r="AW29">
        <v>6984</v>
      </c>
      <c r="AX29">
        <v>1164</v>
      </c>
      <c r="AY29">
        <v>19</v>
      </c>
      <c r="AZ29">
        <v>15311</v>
      </c>
      <c r="BA29">
        <v>6466</v>
      </c>
      <c r="BB29">
        <v>490</v>
      </c>
      <c r="BC29">
        <v>141</v>
      </c>
      <c r="BD29">
        <v>0</v>
      </c>
      <c r="BE29">
        <v>363100</v>
      </c>
      <c r="BF29">
        <v>316669</v>
      </c>
      <c r="BG29">
        <v>7096</v>
      </c>
      <c r="BH29">
        <v>23419</v>
      </c>
      <c r="BI29">
        <v>14566</v>
      </c>
      <c r="BJ29">
        <v>1901</v>
      </c>
      <c r="BK29">
        <v>191</v>
      </c>
      <c r="BL29">
        <v>20100</v>
      </c>
      <c r="BM29">
        <v>12235</v>
      </c>
      <c r="BN29">
        <v>695</v>
      </c>
      <c r="BO29">
        <v>306</v>
      </c>
      <c r="BP29">
        <v>5967</v>
      </c>
      <c r="BQ29">
        <v>362476</v>
      </c>
      <c r="BR29">
        <v>323434</v>
      </c>
      <c r="BS29">
        <v>5281</v>
      </c>
      <c r="BT29">
        <v>19390</v>
      </c>
      <c r="BU29">
        <v>13139</v>
      </c>
      <c r="BV29">
        <v>1730</v>
      </c>
      <c r="BW29">
        <v>200</v>
      </c>
      <c r="BX29">
        <v>0</v>
      </c>
      <c r="BY29">
        <v>0</v>
      </c>
      <c r="BZ29">
        <v>276279</v>
      </c>
      <c r="CA29">
        <v>250208</v>
      </c>
      <c r="CB29">
        <v>3216</v>
      </c>
      <c r="CC29">
        <v>13127</v>
      </c>
      <c r="CD29">
        <v>8754</v>
      </c>
      <c r="CE29">
        <v>1206</v>
      </c>
      <c r="CF29">
        <v>111</v>
      </c>
      <c r="CG29">
        <v>0</v>
      </c>
      <c r="CH29">
        <v>0</v>
      </c>
      <c r="CI29">
        <v>294755</v>
      </c>
      <c r="CJ29">
        <v>252929</v>
      </c>
      <c r="CK29">
        <v>5611</v>
      </c>
      <c r="CL29">
        <v>15483</v>
      </c>
      <c r="CM29">
        <v>11824</v>
      </c>
      <c r="CN29">
        <v>271</v>
      </c>
      <c r="CO29">
        <v>56</v>
      </c>
      <c r="CP29">
        <v>699</v>
      </c>
      <c r="CQ29">
        <v>7882</v>
      </c>
      <c r="CR29">
        <v>372061</v>
      </c>
      <c r="CS29">
        <v>312463</v>
      </c>
      <c r="CT29">
        <v>8763</v>
      </c>
      <c r="CU29">
        <v>24379</v>
      </c>
      <c r="CV29">
        <v>18955</v>
      </c>
      <c r="CW29">
        <v>4956</v>
      </c>
      <c r="CX29">
        <v>329</v>
      </c>
      <c r="CY29">
        <v>294755</v>
      </c>
      <c r="CZ29">
        <v>252929</v>
      </c>
      <c r="DA29">
        <v>5611</v>
      </c>
      <c r="DB29">
        <v>17407</v>
      </c>
      <c r="DC29">
        <v>13214</v>
      </c>
      <c r="DD29">
        <v>3648</v>
      </c>
      <c r="DE29">
        <v>224</v>
      </c>
    </row>
    <row r="30" spans="1:109" x14ac:dyDescent="0.25">
      <c r="A30">
        <v>28</v>
      </c>
      <c r="B30">
        <v>28</v>
      </c>
      <c r="C30">
        <v>152403</v>
      </c>
      <c r="D30">
        <v>87654</v>
      </c>
      <c r="E30">
        <v>60924</v>
      </c>
      <c r="F30">
        <v>179318</v>
      </c>
      <c r="G30">
        <v>102491</v>
      </c>
      <c r="H30">
        <v>74213</v>
      </c>
      <c r="I30">
        <v>132919</v>
      </c>
      <c r="J30">
        <v>80973</v>
      </c>
      <c r="K30">
        <v>51946</v>
      </c>
      <c r="L30">
        <v>136180</v>
      </c>
      <c r="M30">
        <v>87701</v>
      </c>
      <c r="N30">
        <v>48479</v>
      </c>
      <c r="O30">
        <v>135673</v>
      </c>
      <c r="P30">
        <v>80524</v>
      </c>
      <c r="Q30">
        <v>51042</v>
      </c>
      <c r="R30">
        <v>162652</v>
      </c>
      <c r="S30">
        <v>80327</v>
      </c>
      <c r="T30">
        <v>72574</v>
      </c>
      <c r="U30">
        <v>167887</v>
      </c>
      <c r="V30">
        <v>93593</v>
      </c>
      <c r="W30">
        <v>67167</v>
      </c>
      <c r="X30">
        <v>285109</v>
      </c>
      <c r="Y30">
        <v>223597</v>
      </c>
      <c r="Z30">
        <v>4078</v>
      </c>
      <c r="AA30">
        <v>50288</v>
      </c>
      <c r="AB30">
        <v>5082</v>
      </c>
      <c r="AC30">
        <v>1822</v>
      </c>
      <c r="AD30">
        <v>43</v>
      </c>
      <c r="AE30">
        <v>47406</v>
      </c>
      <c r="AF30">
        <v>4220</v>
      </c>
      <c r="AG30">
        <v>635</v>
      </c>
      <c r="AH30">
        <v>380</v>
      </c>
      <c r="AI30">
        <v>0</v>
      </c>
      <c r="AJ30">
        <v>372603</v>
      </c>
      <c r="AK30">
        <v>273121</v>
      </c>
      <c r="AL30">
        <v>7708</v>
      </c>
      <c r="AM30">
        <v>74699</v>
      </c>
      <c r="AN30">
        <v>15449</v>
      </c>
      <c r="AO30">
        <v>2657</v>
      </c>
      <c r="AP30">
        <v>249</v>
      </c>
      <c r="AQ30">
        <v>0</v>
      </c>
      <c r="AR30">
        <v>0</v>
      </c>
      <c r="AS30">
        <v>285471</v>
      </c>
      <c r="AT30">
        <v>224493</v>
      </c>
      <c r="AU30">
        <v>3960</v>
      </c>
      <c r="AV30">
        <v>50408</v>
      </c>
      <c r="AW30">
        <v>4727</v>
      </c>
      <c r="AX30">
        <v>1712</v>
      </c>
      <c r="AY30">
        <v>47</v>
      </c>
      <c r="AZ30">
        <v>47664</v>
      </c>
      <c r="BA30">
        <v>3827</v>
      </c>
      <c r="BB30">
        <v>687</v>
      </c>
      <c r="BC30">
        <v>366</v>
      </c>
      <c r="BD30">
        <v>0</v>
      </c>
      <c r="BE30">
        <v>373326</v>
      </c>
      <c r="BF30">
        <v>275529</v>
      </c>
      <c r="BG30">
        <v>7305</v>
      </c>
      <c r="BH30">
        <v>74099</v>
      </c>
      <c r="BI30">
        <v>14739</v>
      </c>
      <c r="BJ30">
        <v>2644</v>
      </c>
      <c r="BK30">
        <v>237</v>
      </c>
      <c r="BL30">
        <v>65331</v>
      </c>
      <c r="BM30">
        <v>12546</v>
      </c>
      <c r="BN30">
        <v>765</v>
      </c>
      <c r="BO30">
        <v>546</v>
      </c>
      <c r="BP30">
        <v>11233</v>
      </c>
      <c r="BQ30">
        <v>374179</v>
      </c>
      <c r="BR30">
        <v>284418</v>
      </c>
      <c r="BS30">
        <v>6503</v>
      </c>
      <c r="BT30">
        <v>73326</v>
      </c>
      <c r="BU30">
        <v>8434</v>
      </c>
      <c r="BV30">
        <v>3213</v>
      </c>
      <c r="BW30">
        <v>291</v>
      </c>
      <c r="BX30">
        <v>0</v>
      </c>
      <c r="BY30">
        <v>0</v>
      </c>
      <c r="BZ30">
        <v>291005</v>
      </c>
      <c r="CA30">
        <v>229842</v>
      </c>
      <c r="CB30">
        <v>4130</v>
      </c>
      <c r="CC30">
        <v>49670</v>
      </c>
      <c r="CD30">
        <v>6039</v>
      </c>
      <c r="CE30">
        <v>2330</v>
      </c>
      <c r="CF30">
        <v>175</v>
      </c>
      <c r="CG30">
        <v>0</v>
      </c>
      <c r="CH30">
        <v>0</v>
      </c>
      <c r="CI30">
        <v>292990</v>
      </c>
      <c r="CJ30">
        <v>214295</v>
      </c>
      <c r="CK30">
        <v>6333</v>
      </c>
      <c r="CL30">
        <v>48410</v>
      </c>
      <c r="CM30">
        <v>11222</v>
      </c>
      <c r="CN30">
        <v>492</v>
      </c>
      <c r="CO30">
        <v>78</v>
      </c>
      <c r="CP30">
        <v>957</v>
      </c>
      <c r="CQ30">
        <v>11203</v>
      </c>
      <c r="CR30">
        <v>368277</v>
      </c>
      <c r="CS30">
        <v>256042</v>
      </c>
      <c r="CT30">
        <v>9782</v>
      </c>
      <c r="CU30">
        <v>75834</v>
      </c>
      <c r="CV30">
        <v>18204</v>
      </c>
      <c r="CW30">
        <v>7924</v>
      </c>
      <c r="CX30">
        <v>397</v>
      </c>
      <c r="CY30">
        <v>292990</v>
      </c>
      <c r="CZ30">
        <v>214295</v>
      </c>
      <c r="DA30">
        <v>6333</v>
      </c>
      <c r="DB30">
        <v>52992</v>
      </c>
      <c r="DC30">
        <v>12630</v>
      </c>
      <c r="DD30">
        <v>5893</v>
      </c>
      <c r="DE30">
        <v>255</v>
      </c>
    </row>
    <row r="31" spans="1:109" x14ac:dyDescent="0.25">
      <c r="A31">
        <v>29</v>
      </c>
      <c r="B31">
        <v>29</v>
      </c>
      <c r="C31">
        <v>149947</v>
      </c>
      <c r="D31">
        <v>62699</v>
      </c>
      <c r="E31">
        <v>83184</v>
      </c>
      <c r="F31">
        <v>179022</v>
      </c>
      <c r="G31">
        <v>73162</v>
      </c>
      <c r="H31">
        <v>103207</v>
      </c>
      <c r="I31">
        <v>129901</v>
      </c>
      <c r="J31">
        <v>58805</v>
      </c>
      <c r="K31">
        <v>71096</v>
      </c>
      <c r="L31">
        <v>131365</v>
      </c>
      <c r="M31">
        <v>65476</v>
      </c>
      <c r="N31">
        <v>65889</v>
      </c>
      <c r="O31">
        <v>131958</v>
      </c>
      <c r="P31">
        <v>57449</v>
      </c>
      <c r="Q31">
        <v>70136</v>
      </c>
      <c r="R31">
        <v>162563</v>
      </c>
      <c r="S31">
        <v>56046</v>
      </c>
      <c r="T31">
        <v>97232</v>
      </c>
      <c r="U31">
        <v>164641</v>
      </c>
      <c r="V31">
        <v>65492</v>
      </c>
      <c r="W31">
        <v>91479</v>
      </c>
      <c r="X31">
        <v>272679</v>
      </c>
      <c r="Y31">
        <v>242145</v>
      </c>
      <c r="Z31">
        <v>3427</v>
      </c>
      <c r="AA31">
        <v>22569</v>
      </c>
      <c r="AB31">
        <v>2324</v>
      </c>
      <c r="AC31">
        <v>1905</v>
      </c>
      <c r="AD31">
        <v>20</v>
      </c>
      <c r="AE31">
        <v>19911</v>
      </c>
      <c r="AF31">
        <v>1904</v>
      </c>
      <c r="AG31">
        <v>331</v>
      </c>
      <c r="AH31">
        <v>480</v>
      </c>
      <c r="AI31">
        <v>0</v>
      </c>
      <c r="AJ31">
        <v>351413</v>
      </c>
      <c r="AK31">
        <v>301448</v>
      </c>
      <c r="AL31">
        <v>7486</v>
      </c>
      <c r="AM31">
        <v>35699</v>
      </c>
      <c r="AN31">
        <v>4669</v>
      </c>
      <c r="AO31">
        <v>3189</v>
      </c>
      <c r="AP31">
        <v>44</v>
      </c>
      <c r="AQ31">
        <v>0</v>
      </c>
      <c r="AR31">
        <v>0</v>
      </c>
      <c r="AS31">
        <v>273007</v>
      </c>
      <c r="AT31">
        <v>242874</v>
      </c>
      <c r="AU31">
        <v>3301</v>
      </c>
      <c r="AV31">
        <v>22428</v>
      </c>
      <c r="AW31">
        <v>2204</v>
      </c>
      <c r="AX31">
        <v>1821</v>
      </c>
      <c r="AY31">
        <v>50</v>
      </c>
      <c r="AZ31">
        <v>19973</v>
      </c>
      <c r="BA31">
        <v>1780</v>
      </c>
      <c r="BB31">
        <v>341</v>
      </c>
      <c r="BC31">
        <v>371</v>
      </c>
      <c r="BD31">
        <v>0</v>
      </c>
      <c r="BE31">
        <v>352592</v>
      </c>
      <c r="BF31">
        <v>302884</v>
      </c>
      <c r="BG31">
        <v>7312</v>
      </c>
      <c r="BH31">
        <v>35472</v>
      </c>
      <c r="BI31">
        <v>4530</v>
      </c>
      <c r="BJ31">
        <v>2930</v>
      </c>
      <c r="BK31">
        <v>100</v>
      </c>
      <c r="BL31">
        <v>27202</v>
      </c>
      <c r="BM31">
        <v>3137</v>
      </c>
      <c r="BN31">
        <v>423</v>
      </c>
      <c r="BO31">
        <v>793</v>
      </c>
      <c r="BP31">
        <v>10774</v>
      </c>
      <c r="BQ31">
        <v>354946</v>
      </c>
      <c r="BR31">
        <v>309297</v>
      </c>
      <c r="BS31">
        <v>5821</v>
      </c>
      <c r="BT31">
        <v>33858</v>
      </c>
      <c r="BU31">
        <v>3693</v>
      </c>
      <c r="BV31">
        <v>3163</v>
      </c>
      <c r="BW31">
        <v>235</v>
      </c>
      <c r="BX31">
        <v>0</v>
      </c>
      <c r="BY31">
        <v>0</v>
      </c>
      <c r="BZ31">
        <v>273344</v>
      </c>
      <c r="CA31">
        <v>244277</v>
      </c>
      <c r="CB31">
        <v>3594</v>
      </c>
      <c r="CC31">
        <v>21329</v>
      </c>
      <c r="CD31">
        <v>2465</v>
      </c>
      <c r="CE31">
        <v>2186</v>
      </c>
      <c r="CF31">
        <v>152</v>
      </c>
      <c r="CG31">
        <v>0</v>
      </c>
      <c r="CH31">
        <v>0</v>
      </c>
      <c r="CI31">
        <v>278490</v>
      </c>
      <c r="CJ31">
        <v>236422</v>
      </c>
      <c r="CK31">
        <v>6463</v>
      </c>
      <c r="CL31">
        <v>20796</v>
      </c>
      <c r="CM31">
        <v>2487</v>
      </c>
      <c r="CN31">
        <v>565</v>
      </c>
      <c r="CO31">
        <v>73</v>
      </c>
      <c r="CP31">
        <v>952</v>
      </c>
      <c r="CQ31">
        <v>10732</v>
      </c>
      <c r="CR31">
        <v>354275</v>
      </c>
      <c r="CS31">
        <v>291113</v>
      </c>
      <c r="CT31">
        <v>10306</v>
      </c>
      <c r="CU31">
        <v>37939</v>
      </c>
      <c r="CV31">
        <v>4911</v>
      </c>
      <c r="CW31">
        <v>8360</v>
      </c>
      <c r="CX31">
        <v>365</v>
      </c>
      <c r="CY31">
        <v>278490</v>
      </c>
      <c r="CZ31">
        <v>236422</v>
      </c>
      <c r="DA31">
        <v>6463</v>
      </c>
      <c r="DB31">
        <v>24622</v>
      </c>
      <c r="DC31">
        <v>3397</v>
      </c>
      <c r="DD31">
        <v>5960</v>
      </c>
      <c r="DE31">
        <v>228</v>
      </c>
    </row>
    <row r="32" spans="1:109" x14ac:dyDescent="0.25">
      <c r="A32">
        <v>30</v>
      </c>
      <c r="B32">
        <v>30</v>
      </c>
      <c r="C32">
        <v>155510</v>
      </c>
      <c r="D32">
        <v>56620</v>
      </c>
      <c r="E32">
        <v>94953</v>
      </c>
      <c r="F32">
        <v>181635</v>
      </c>
      <c r="G32">
        <v>56508</v>
      </c>
      <c r="H32">
        <v>122711</v>
      </c>
      <c r="I32">
        <v>133970</v>
      </c>
      <c r="J32">
        <v>54337</v>
      </c>
      <c r="K32">
        <v>79633</v>
      </c>
      <c r="L32">
        <v>136238</v>
      </c>
      <c r="M32">
        <v>64444</v>
      </c>
      <c r="N32">
        <v>71794</v>
      </c>
      <c r="O32">
        <v>136682</v>
      </c>
      <c r="P32">
        <v>51854</v>
      </c>
      <c r="Q32">
        <v>80678</v>
      </c>
      <c r="R32">
        <v>170406</v>
      </c>
      <c r="S32">
        <v>58099</v>
      </c>
      <c r="T32">
        <v>103404</v>
      </c>
      <c r="U32">
        <v>175154</v>
      </c>
      <c r="V32">
        <v>55782</v>
      </c>
      <c r="W32">
        <v>111793</v>
      </c>
      <c r="X32">
        <v>305055</v>
      </c>
      <c r="Y32">
        <v>286660</v>
      </c>
      <c r="Z32">
        <v>2857</v>
      </c>
      <c r="AA32">
        <v>11037</v>
      </c>
      <c r="AB32">
        <v>2075</v>
      </c>
      <c r="AC32">
        <v>2112</v>
      </c>
      <c r="AD32">
        <v>20</v>
      </c>
      <c r="AE32">
        <v>9393</v>
      </c>
      <c r="AF32">
        <v>1307</v>
      </c>
      <c r="AG32">
        <v>613</v>
      </c>
      <c r="AH32">
        <v>367</v>
      </c>
      <c r="AI32">
        <v>0</v>
      </c>
      <c r="AJ32">
        <v>381096</v>
      </c>
      <c r="AK32">
        <v>353415</v>
      </c>
      <c r="AL32">
        <v>4613</v>
      </c>
      <c r="AM32">
        <v>15998</v>
      </c>
      <c r="AN32">
        <v>4651</v>
      </c>
      <c r="AO32">
        <v>2790</v>
      </c>
      <c r="AP32">
        <v>325</v>
      </c>
      <c r="AQ32">
        <v>0</v>
      </c>
      <c r="AR32">
        <v>0</v>
      </c>
      <c r="AS32">
        <v>306015</v>
      </c>
      <c r="AT32">
        <v>287775</v>
      </c>
      <c r="AU32">
        <v>2930</v>
      </c>
      <c r="AV32">
        <v>10868</v>
      </c>
      <c r="AW32">
        <v>2041</v>
      </c>
      <c r="AX32">
        <v>2143</v>
      </c>
      <c r="AY32">
        <v>14</v>
      </c>
      <c r="AZ32">
        <v>9401</v>
      </c>
      <c r="BA32">
        <v>1290</v>
      </c>
      <c r="BB32">
        <v>731</v>
      </c>
      <c r="BC32">
        <v>397</v>
      </c>
      <c r="BD32">
        <v>0</v>
      </c>
      <c r="BE32">
        <v>382941</v>
      </c>
      <c r="BF32">
        <v>355373</v>
      </c>
      <c r="BG32">
        <v>4515</v>
      </c>
      <c r="BH32">
        <v>15803</v>
      </c>
      <c r="BI32">
        <v>4664</v>
      </c>
      <c r="BJ32">
        <v>3070</v>
      </c>
      <c r="BK32">
        <v>344</v>
      </c>
      <c r="BL32">
        <v>11611</v>
      </c>
      <c r="BM32">
        <v>3116</v>
      </c>
      <c r="BN32">
        <v>828</v>
      </c>
      <c r="BO32">
        <v>472</v>
      </c>
      <c r="BP32">
        <v>6952</v>
      </c>
      <c r="BQ32">
        <v>390706</v>
      </c>
      <c r="BR32">
        <v>366347</v>
      </c>
      <c r="BS32">
        <v>3416</v>
      </c>
      <c r="BT32">
        <v>14565</v>
      </c>
      <c r="BU32">
        <v>3805</v>
      </c>
      <c r="BV32">
        <v>3303</v>
      </c>
      <c r="BW32">
        <v>219</v>
      </c>
      <c r="BX32">
        <v>0</v>
      </c>
      <c r="BY32">
        <v>0</v>
      </c>
      <c r="BZ32">
        <v>311642</v>
      </c>
      <c r="CA32">
        <v>293993</v>
      </c>
      <c r="CB32">
        <v>2317</v>
      </c>
      <c r="CC32">
        <v>10219</v>
      </c>
      <c r="CD32">
        <v>3011</v>
      </c>
      <c r="CE32">
        <v>2456</v>
      </c>
      <c r="CF32">
        <v>147</v>
      </c>
      <c r="CG32">
        <v>0</v>
      </c>
      <c r="CH32">
        <v>0</v>
      </c>
      <c r="CI32">
        <v>298961</v>
      </c>
      <c r="CJ32">
        <v>272932</v>
      </c>
      <c r="CK32">
        <v>3682</v>
      </c>
      <c r="CL32">
        <v>9412</v>
      </c>
      <c r="CM32">
        <v>2005</v>
      </c>
      <c r="CN32">
        <v>663</v>
      </c>
      <c r="CO32">
        <v>62</v>
      </c>
      <c r="CP32">
        <v>675</v>
      </c>
      <c r="CQ32">
        <v>9530</v>
      </c>
      <c r="CR32">
        <v>370381</v>
      </c>
      <c r="CS32">
        <v>335426</v>
      </c>
      <c r="CT32">
        <v>5263</v>
      </c>
      <c r="CU32">
        <v>16346</v>
      </c>
      <c r="CV32">
        <v>3815</v>
      </c>
      <c r="CW32">
        <v>7557</v>
      </c>
      <c r="CX32">
        <v>332</v>
      </c>
      <c r="CY32">
        <v>298961</v>
      </c>
      <c r="CZ32">
        <v>272932</v>
      </c>
      <c r="DA32">
        <v>3682</v>
      </c>
      <c r="DB32">
        <v>11944</v>
      </c>
      <c r="DC32">
        <v>2870</v>
      </c>
      <c r="DD32">
        <v>5751</v>
      </c>
      <c r="DE32">
        <v>239</v>
      </c>
    </row>
    <row r="33" spans="1:109" x14ac:dyDescent="0.25">
      <c r="A33">
        <v>31</v>
      </c>
      <c r="B33">
        <v>31</v>
      </c>
      <c r="C33">
        <v>139986</v>
      </c>
      <c r="D33">
        <v>46368</v>
      </c>
      <c r="E33">
        <v>89939</v>
      </c>
      <c r="F33">
        <v>169440</v>
      </c>
      <c r="G33">
        <v>53339</v>
      </c>
      <c r="H33">
        <v>113334</v>
      </c>
      <c r="I33">
        <v>121332</v>
      </c>
      <c r="J33">
        <v>43013</v>
      </c>
      <c r="K33">
        <v>78319</v>
      </c>
      <c r="L33">
        <v>123041</v>
      </c>
      <c r="M33">
        <v>51856</v>
      </c>
      <c r="N33">
        <v>71185</v>
      </c>
      <c r="O33">
        <v>123207</v>
      </c>
      <c r="P33">
        <v>43486</v>
      </c>
      <c r="Q33">
        <v>75824</v>
      </c>
      <c r="R33">
        <v>150811</v>
      </c>
      <c r="S33">
        <v>40890</v>
      </c>
      <c r="T33">
        <v>101791</v>
      </c>
      <c r="U33">
        <v>152471</v>
      </c>
      <c r="V33">
        <v>46732</v>
      </c>
      <c r="W33">
        <v>98380</v>
      </c>
      <c r="X33">
        <v>256089</v>
      </c>
      <c r="Y33">
        <v>242064</v>
      </c>
      <c r="Z33">
        <v>3178</v>
      </c>
      <c r="AA33">
        <v>6701</v>
      </c>
      <c r="AB33">
        <v>2172</v>
      </c>
      <c r="AC33">
        <v>1956</v>
      </c>
      <c r="AD33">
        <v>15</v>
      </c>
      <c r="AE33">
        <v>5506</v>
      </c>
      <c r="AF33">
        <v>1592</v>
      </c>
      <c r="AG33">
        <v>446</v>
      </c>
      <c r="AH33">
        <v>229</v>
      </c>
      <c r="AI33">
        <v>0</v>
      </c>
      <c r="AJ33">
        <v>338252</v>
      </c>
      <c r="AK33">
        <v>313435</v>
      </c>
      <c r="AL33">
        <v>6679</v>
      </c>
      <c r="AM33">
        <v>12012</v>
      </c>
      <c r="AN33">
        <v>4328</v>
      </c>
      <c r="AO33">
        <v>2856</v>
      </c>
      <c r="AP33">
        <v>193</v>
      </c>
      <c r="AQ33">
        <v>0</v>
      </c>
      <c r="AR33">
        <v>0</v>
      </c>
      <c r="AS33">
        <v>254539</v>
      </c>
      <c r="AT33">
        <v>241710</v>
      </c>
      <c r="AU33">
        <v>2770</v>
      </c>
      <c r="AV33">
        <v>6413</v>
      </c>
      <c r="AW33">
        <v>1821</v>
      </c>
      <c r="AX33">
        <v>1702</v>
      </c>
      <c r="AY33">
        <v>10</v>
      </c>
      <c r="AZ33">
        <v>5389</v>
      </c>
      <c r="BA33">
        <v>1382</v>
      </c>
      <c r="BB33">
        <v>469</v>
      </c>
      <c r="BC33">
        <v>219</v>
      </c>
      <c r="BD33">
        <v>0</v>
      </c>
      <c r="BE33">
        <v>336874</v>
      </c>
      <c r="BF33">
        <v>313508</v>
      </c>
      <c r="BG33">
        <v>6211</v>
      </c>
      <c r="BH33">
        <v>11548</v>
      </c>
      <c r="BI33">
        <v>3860</v>
      </c>
      <c r="BJ33">
        <v>2603</v>
      </c>
      <c r="BK33">
        <v>129</v>
      </c>
      <c r="BL33">
        <v>7407</v>
      </c>
      <c r="BM33">
        <v>2511</v>
      </c>
      <c r="BN33">
        <v>569</v>
      </c>
      <c r="BO33">
        <v>492</v>
      </c>
      <c r="BP33">
        <v>6164</v>
      </c>
      <c r="BQ33">
        <v>330905</v>
      </c>
      <c r="BR33">
        <v>312381</v>
      </c>
      <c r="BS33">
        <v>4573</v>
      </c>
      <c r="BT33">
        <v>9327</v>
      </c>
      <c r="BU33">
        <v>2449</v>
      </c>
      <c r="BV33">
        <v>2458</v>
      </c>
      <c r="BW33">
        <v>361</v>
      </c>
      <c r="BX33">
        <v>0</v>
      </c>
      <c r="BY33">
        <v>0</v>
      </c>
      <c r="BZ33">
        <v>249464</v>
      </c>
      <c r="CA33">
        <v>237980</v>
      </c>
      <c r="CB33">
        <v>2782</v>
      </c>
      <c r="CC33">
        <v>5433</v>
      </c>
      <c r="CD33">
        <v>1600</v>
      </c>
      <c r="CE33">
        <v>1793</v>
      </c>
      <c r="CF33">
        <v>253</v>
      </c>
      <c r="CG33">
        <v>0</v>
      </c>
      <c r="CH33">
        <v>0</v>
      </c>
      <c r="CI33">
        <v>263693</v>
      </c>
      <c r="CJ33">
        <v>239105</v>
      </c>
      <c r="CK33">
        <v>5156</v>
      </c>
      <c r="CL33">
        <v>6098</v>
      </c>
      <c r="CM33">
        <v>4034</v>
      </c>
      <c r="CN33">
        <v>482</v>
      </c>
      <c r="CO33">
        <v>59</v>
      </c>
      <c r="CP33">
        <v>670</v>
      </c>
      <c r="CQ33">
        <v>8089</v>
      </c>
      <c r="CR33">
        <v>343595</v>
      </c>
      <c r="CS33">
        <v>306150</v>
      </c>
      <c r="CT33">
        <v>8702</v>
      </c>
      <c r="CU33">
        <v>12621</v>
      </c>
      <c r="CV33">
        <v>6981</v>
      </c>
      <c r="CW33">
        <v>8086</v>
      </c>
      <c r="CX33">
        <v>329</v>
      </c>
      <c r="CY33">
        <v>263693</v>
      </c>
      <c r="CZ33">
        <v>239105</v>
      </c>
      <c r="DA33">
        <v>5156</v>
      </c>
      <c r="DB33">
        <v>7751</v>
      </c>
      <c r="DC33">
        <v>4743</v>
      </c>
      <c r="DD33">
        <v>5759</v>
      </c>
      <c r="DE33">
        <v>210</v>
      </c>
    </row>
    <row r="34" spans="1:109" x14ac:dyDescent="0.25">
      <c r="A34">
        <v>32</v>
      </c>
      <c r="B34">
        <v>32</v>
      </c>
      <c r="C34">
        <v>154579</v>
      </c>
      <c r="D34">
        <v>71945</v>
      </c>
      <c r="E34">
        <v>78609</v>
      </c>
      <c r="F34">
        <v>183834</v>
      </c>
      <c r="G34">
        <v>80180</v>
      </c>
      <c r="H34">
        <v>101184</v>
      </c>
      <c r="I34">
        <v>133571</v>
      </c>
      <c r="J34">
        <v>67439</v>
      </c>
      <c r="K34">
        <v>66132</v>
      </c>
      <c r="L34">
        <v>135397</v>
      </c>
      <c r="M34">
        <v>75684</v>
      </c>
      <c r="N34">
        <v>59713</v>
      </c>
      <c r="O34">
        <v>135418</v>
      </c>
      <c r="P34">
        <v>67201</v>
      </c>
      <c r="Q34">
        <v>63702</v>
      </c>
      <c r="R34">
        <v>167400</v>
      </c>
      <c r="S34">
        <v>66068</v>
      </c>
      <c r="T34">
        <v>91565</v>
      </c>
      <c r="U34">
        <v>171945</v>
      </c>
      <c r="V34">
        <v>75411</v>
      </c>
      <c r="W34">
        <v>88995</v>
      </c>
      <c r="X34">
        <v>286660</v>
      </c>
      <c r="Y34">
        <v>258970</v>
      </c>
      <c r="Z34">
        <v>3946</v>
      </c>
      <c r="AA34">
        <v>19460</v>
      </c>
      <c r="AB34">
        <v>2234</v>
      </c>
      <c r="AC34">
        <v>1808</v>
      </c>
      <c r="AD34">
        <v>29</v>
      </c>
      <c r="AE34">
        <v>17575</v>
      </c>
      <c r="AF34">
        <v>1748</v>
      </c>
      <c r="AG34">
        <v>310</v>
      </c>
      <c r="AH34">
        <v>406</v>
      </c>
      <c r="AI34">
        <v>0</v>
      </c>
      <c r="AJ34">
        <v>362922</v>
      </c>
      <c r="AK34">
        <v>320167</v>
      </c>
      <c r="AL34">
        <v>6637</v>
      </c>
      <c r="AM34">
        <v>29001</v>
      </c>
      <c r="AN34">
        <v>5670</v>
      </c>
      <c r="AO34">
        <v>2819</v>
      </c>
      <c r="AP34">
        <v>528</v>
      </c>
      <c r="AQ34">
        <v>0</v>
      </c>
      <c r="AR34">
        <v>0</v>
      </c>
      <c r="AS34">
        <v>287085</v>
      </c>
      <c r="AT34">
        <v>259780</v>
      </c>
      <c r="AU34">
        <v>3772</v>
      </c>
      <c r="AV34">
        <v>19335</v>
      </c>
      <c r="AW34">
        <v>2210</v>
      </c>
      <c r="AX34">
        <v>1763</v>
      </c>
      <c r="AY34">
        <v>8</v>
      </c>
      <c r="AZ34">
        <v>17610</v>
      </c>
      <c r="BA34">
        <v>1835</v>
      </c>
      <c r="BB34">
        <v>494</v>
      </c>
      <c r="BC34">
        <v>286</v>
      </c>
      <c r="BD34">
        <v>0</v>
      </c>
      <c r="BE34">
        <v>364438</v>
      </c>
      <c r="BF34">
        <v>322020</v>
      </c>
      <c r="BG34">
        <v>6443</v>
      </c>
      <c r="BH34">
        <v>28908</v>
      </c>
      <c r="BI34">
        <v>5628</v>
      </c>
      <c r="BJ34">
        <v>2512</v>
      </c>
      <c r="BK34">
        <v>304</v>
      </c>
      <c r="BL34">
        <v>23057</v>
      </c>
      <c r="BM34">
        <v>4065</v>
      </c>
      <c r="BN34">
        <v>629</v>
      </c>
      <c r="BO34">
        <v>222</v>
      </c>
      <c r="BP34">
        <v>7987</v>
      </c>
      <c r="BQ34">
        <v>371731</v>
      </c>
      <c r="BR34">
        <v>332915</v>
      </c>
      <c r="BS34">
        <v>4874</v>
      </c>
      <c r="BT34">
        <v>27784</v>
      </c>
      <c r="BU34">
        <v>4353</v>
      </c>
      <c r="BV34">
        <v>2592</v>
      </c>
      <c r="BW34">
        <v>254</v>
      </c>
      <c r="BX34">
        <v>0</v>
      </c>
      <c r="BY34">
        <v>0</v>
      </c>
      <c r="BZ34">
        <v>291421</v>
      </c>
      <c r="CA34">
        <v>265033</v>
      </c>
      <c r="CB34">
        <v>3082</v>
      </c>
      <c r="CC34">
        <v>18512</v>
      </c>
      <c r="CD34">
        <v>3314</v>
      </c>
      <c r="CE34">
        <v>1886</v>
      </c>
      <c r="CF34">
        <v>159</v>
      </c>
      <c r="CG34">
        <v>0</v>
      </c>
      <c r="CH34">
        <v>0</v>
      </c>
      <c r="CI34">
        <v>293823</v>
      </c>
      <c r="CJ34">
        <v>254309</v>
      </c>
      <c r="CK34">
        <v>5144</v>
      </c>
      <c r="CL34">
        <v>18963</v>
      </c>
      <c r="CM34">
        <v>3743</v>
      </c>
      <c r="CN34">
        <v>423</v>
      </c>
      <c r="CO34">
        <v>48</v>
      </c>
      <c r="CP34">
        <v>752</v>
      </c>
      <c r="CQ34">
        <v>10441</v>
      </c>
      <c r="CR34">
        <v>363768</v>
      </c>
      <c r="CS34">
        <v>308401</v>
      </c>
      <c r="CT34">
        <v>7684</v>
      </c>
      <c r="CU34">
        <v>31029</v>
      </c>
      <c r="CV34">
        <v>6270</v>
      </c>
      <c r="CW34">
        <v>7776</v>
      </c>
      <c r="CX34">
        <v>356</v>
      </c>
      <c r="CY34">
        <v>293823</v>
      </c>
      <c r="CZ34">
        <v>254309</v>
      </c>
      <c r="DA34">
        <v>5144</v>
      </c>
      <c r="DB34">
        <v>21715</v>
      </c>
      <c r="DC34">
        <v>4816</v>
      </c>
      <c r="DD34">
        <v>5674</v>
      </c>
      <c r="DE34">
        <v>233</v>
      </c>
    </row>
    <row r="35" spans="1:109" x14ac:dyDescent="0.25">
      <c r="A35">
        <v>33</v>
      </c>
      <c r="B35">
        <v>33</v>
      </c>
      <c r="C35">
        <v>155616</v>
      </c>
      <c r="D35">
        <v>68549</v>
      </c>
      <c r="E35">
        <v>83429</v>
      </c>
      <c r="F35">
        <v>183008</v>
      </c>
      <c r="G35">
        <v>74251</v>
      </c>
      <c r="H35">
        <v>106374</v>
      </c>
      <c r="I35">
        <v>134248</v>
      </c>
      <c r="J35">
        <v>61951</v>
      </c>
      <c r="K35">
        <v>72297</v>
      </c>
      <c r="L35">
        <v>136383</v>
      </c>
      <c r="M35">
        <v>72377</v>
      </c>
      <c r="N35">
        <v>64006</v>
      </c>
      <c r="O35">
        <v>136645</v>
      </c>
      <c r="P35">
        <v>64479</v>
      </c>
      <c r="Q35">
        <v>68307</v>
      </c>
      <c r="R35">
        <v>169853</v>
      </c>
      <c r="S35">
        <v>65671</v>
      </c>
      <c r="T35">
        <v>95047</v>
      </c>
      <c r="U35">
        <v>174000</v>
      </c>
      <c r="V35">
        <v>72967</v>
      </c>
      <c r="W35">
        <v>94546</v>
      </c>
      <c r="X35">
        <v>285185</v>
      </c>
      <c r="Y35">
        <v>242590</v>
      </c>
      <c r="Z35">
        <v>10348</v>
      </c>
      <c r="AA35">
        <v>28629</v>
      </c>
      <c r="AB35">
        <v>1652</v>
      </c>
      <c r="AC35">
        <v>1515</v>
      </c>
      <c r="AD35">
        <v>8</v>
      </c>
      <c r="AE35">
        <v>26870</v>
      </c>
      <c r="AF35">
        <v>1171</v>
      </c>
      <c r="AG35">
        <v>556</v>
      </c>
      <c r="AH35">
        <v>639</v>
      </c>
      <c r="AI35">
        <v>0</v>
      </c>
      <c r="AJ35">
        <v>360419</v>
      </c>
      <c r="AK35">
        <v>298335</v>
      </c>
      <c r="AL35">
        <v>15995</v>
      </c>
      <c r="AM35">
        <v>43542</v>
      </c>
      <c r="AN35">
        <v>3707</v>
      </c>
      <c r="AO35">
        <v>2655</v>
      </c>
      <c r="AP35">
        <v>531</v>
      </c>
      <c r="AQ35">
        <v>0</v>
      </c>
      <c r="AR35">
        <v>0</v>
      </c>
      <c r="AS35">
        <v>286055</v>
      </c>
      <c r="AT35">
        <v>243754</v>
      </c>
      <c r="AU35">
        <v>9794</v>
      </c>
      <c r="AV35">
        <v>28795</v>
      </c>
      <c r="AW35">
        <v>1835</v>
      </c>
      <c r="AX35">
        <v>1469</v>
      </c>
      <c r="AY35">
        <v>12</v>
      </c>
      <c r="AZ35">
        <v>27202</v>
      </c>
      <c r="BA35">
        <v>1267</v>
      </c>
      <c r="BB35">
        <v>564</v>
      </c>
      <c r="BC35">
        <v>635</v>
      </c>
      <c r="BD35">
        <v>0</v>
      </c>
      <c r="BE35">
        <v>362645</v>
      </c>
      <c r="BF35">
        <v>300321</v>
      </c>
      <c r="BG35">
        <v>15640</v>
      </c>
      <c r="BH35">
        <v>43562</v>
      </c>
      <c r="BI35">
        <v>3690</v>
      </c>
      <c r="BJ35">
        <v>2804</v>
      </c>
      <c r="BK35">
        <v>414</v>
      </c>
      <c r="BL35">
        <v>36162</v>
      </c>
      <c r="BM35">
        <v>2189</v>
      </c>
      <c r="BN35">
        <v>646</v>
      </c>
      <c r="BO35">
        <v>159</v>
      </c>
      <c r="BP35">
        <v>7519</v>
      </c>
      <c r="BQ35">
        <v>375500</v>
      </c>
      <c r="BR35">
        <v>315600</v>
      </c>
      <c r="BS35">
        <v>12722</v>
      </c>
      <c r="BT35">
        <v>43875</v>
      </c>
      <c r="BU35">
        <v>2952</v>
      </c>
      <c r="BV35">
        <v>2766</v>
      </c>
      <c r="BW35">
        <v>254</v>
      </c>
      <c r="BX35">
        <v>0</v>
      </c>
      <c r="BY35">
        <v>0</v>
      </c>
      <c r="BZ35">
        <v>293941</v>
      </c>
      <c r="CA35">
        <v>252601</v>
      </c>
      <c r="CB35">
        <v>8497</v>
      </c>
      <c r="CC35">
        <v>30133</v>
      </c>
      <c r="CD35">
        <v>2053</v>
      </c>
      <c r="CE35">
        <v>1933</v>
      </c>
      <c r="CF35">
        <v>164</v>
      </c>
      <c r="CG35">
        <v>0</v>
      </c>
      <c r="CH35">
        <v>0</v>
      </c>
      <c r="CI35">
        <v>286136</v>
      </c>
      <c r="CJ35">
        <v>237215</v>
      </c>
      <c r="CK35">
        <v>10520</v>
      </c>
      <c r="CL35">
        <v>27161</v>
      </c>
      <c r="CM35">
        <v>1833</v>
      </c>
      <c r="CN35">
        <v>473</v>
      </c>
      <c r="CO35">
        <v>61</v>
      </c>
      <c r="CP35">
        <v>615</v>
      </c>
      <c r="CQ35">
        <v>8258</v>
      </c>
      <c r="CR35">
        <v>357212</v>
      </c>
      <c r="CS35">
        <v>287760</v>
      </c>
      <c r="CT35">
        <v>16144</v>
      </c>
      <c r="CU35">
        <v>43042</v>
      </c>
      <c r="CV35">
        <v>3722</v>
      </c>
      <c r="CW35">
        <v>6660</v>
      </c>
      <c r="CX35">
        <v>340</v>
      </c>
      <c r="CY35">
        <v>286136</v>
      </c>
      <c r="CZ35">
        <v>237215</v>
      </c>
      <c r="DA35">
        <v>10520</v>
      </c>
      <c r="DB35">
        <v>30309</v>
      </c>
      <c r="DC35">
        <v>2546</v>
      </c>
      <c r="DD35">
        <v>4854</v>
      </c>
      <c r="DE35">
        <v>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9</v>
      </c>
      <c r="I2" s="3">
        <f>SUM(I3:I35)</f>
        <v>24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153810</v>
      </c>
      <c r="D3">
        <f>'SD district-data'!D3</f>
        <v>40034</v>
      </c>
      <c r="E3">
        <f>'SD district-data'!E3</f>
        <v>109221</v>
      </c>
      <c r="F3" s="1">
        <f t="shared" ref="F3:F9" si="0">D3/$C3</f>
        <v>0.26028216630908263</v>
      </c>
      <c r="G3" s="1">
        <f t="shared" ref="G3:G9" si="1">E3/$C3</f>
        <v>0.71010337429295889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161461</v>
      </c>
      <c r="D4">
        <f>'SD district-data'!D4</f>
        <v>70368</v>
      </c>
      <c r="E4">
        <f>'SD district-data'!E4</f>
        <v>86676</v>
      </c>
      <c r="F4" s="1">
        <f t="shared" si="0"/>
        <v>0.43582041483701944</v>
      </c>
      <c r="G4" s="1">
        <f t="shared" si="1"/>
        <v>0.53682313375985535</v>
      </c>
      <c r="H4" s="3">
        <f t="shared" ref="H4:H17" si="2">IF(F4&gt;G4,1,0)</f>
        <v>0</v>
      </c>
      <c r="I4" s="3">
        <f t="shared" ref="I4:I17" si="3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134174</v>
      </c>
      <c r="D5">
        <f>'SD district-data'!D5</f>
        <v>70498</v>
      </c>
      <c r="E5">
        <f>'SD district-data'!E5</f>
        <v>60465</v>
      </c>
      <c r="F5" s="1">
        <f t="shared" si="0"/>
        <v>0.52542221294736691</v>
      </c>
      <c r="G5" s="1">
        <f t="shared" si="1"/>
        <v>0.45064617586119515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146820</v>
      </c>
      <c r="D6">
        <f>'SD district-data'!D6</f>
        <v>52646</v>
      </c>
      <c r="E6">
        <f>'SD district-data'!E6</f>
        <v>90864</v>
      </c>
      <c r="F6" s="1">
        <f t="shared" si="0"/>
        <v>0.35857512600463154</v>
      </c>
      <c r="G6" s="1">
        <f t="shared" si="1"/>
        <v>0.61888026154474862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160279</v>
      </c>
      <c r="D7">
        <f>'SD district-data'!D7</f>
        <v>56713</v>
      </c>
      <c r="E7">
        <f>'SD district-data'!E7</f>
        <v>99829</v>
      </c>
      <c r="F7" s="1">
        <f t="shared" si="0"/>
        <v>0.35383924282033202</v>
      </c>
      <c r="G7" s="1">
        <f t="shared" si="1"/>
        <v>0.62284516374571841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153902</v>
      </c>
      <c r="D8">
        <f>'SD district-data'!D8</f>
        <v>74913</v>
      </c>
      <c r="E8">
        <f>'SD district-data'!E8</f>
        <v>75057</v>
      </c>
      <c r="F8" s="1">
        <f t="shared" si="0"/>
        <v>0.48675780691608944</v>
      </c>
      <c r="G8" s="1">
        <f t="shared" si="1"/>
        <v>0.48769346727138047</v>
      </c>
      <c r="H8" s="3">
        <f t="shared" si="2"/>
        <v>0</v>
      </c>
      <c r="I8" s="3">
        <f t="shared" si="3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173274</v>
      </c>
      <c r="D9">
        <f>'SD district-data'!D9</f>
        <v>60160</v>
      </c>
      <c r="E9">
        <f>'SD district-data'!E9</f>
        <v>109255</v>
      </c>
      <c r="F9" s="1">
        <f t="shared" si="0"/>
        <v>0.34719577086002518</v>
      </c>
      <c r="G9" s="1">
        <f t="shared" si="1"/>
        <v>0.63053314403776672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163972</v>
      </c>
      <c r="D10">
        <f>'SD district-data'!D10</f>
        <v>66656</v>
      </c>
      <c r="E10">
        <f>'SD district-data'!E10</f>
        <v>93729</v>
      </c>
      <c r="F10" s="1">
        <f t="shared" ref="F10:F35" si="4">D10/$C10</f>
        <v>0.40650842826824091</v>
      </c>
      <c r="G10" s="1">
        <f t="shared" ref="G10:G35" si="5">E10/$C10</f>
        <v>0.57161588563901156</v>
      </c>
      <c r="H10" s="3">
        <f t="shared" si="2"/>
        <v>0</v>
      </c>
      <c r="I10" s="3">
        <f t="shared" si="3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149043</v>
      </c>
      <c r="D11">
        <f>'SD district-data'!D11</f>
        <v>107154</v>
      </c>
      <c r="E11">
        <f>'SD district-data'!E11</f>
        <v>38409</v>
      </c>
      <c r="F11" s="1">
        <f t="shared" si="4"/>
        <v>0.71894688110142713</v>
      </c>
      <c r="G11" s="1">
        <f t="shared" si="5"/>
        <v>0.25770415249290474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147072</v>
      </c>
      <c r="D12">
        <f>'SD district-data'!D12</f>
        <v>53500</v>
      </c>
      <c r="E12">
        <f>'SD district-data'!E12</f>
        <v>89796</v>
      </c>
      <c r="F12" s="1">
        <f t="shared" si="4"/>
        <v>0.36376740644038297</v>
      </c>
      <c r="G12" s="1">
        <f t="shared" si="5"/>
        <v>0.61055809399477812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129249</v>
      </c>
      <c r="D13">
        <f>'SD district-data'!D13</f>
        <v>80908</v>
      </c>
      <c r="E13">
        <f>'SD district-data'!E13</f>
        <v>44622</v>
      </c>
      <c r="F13" s="1">
        <f t="shared" si="4"/>
        <v>0.62598550085493887</v>
      </c>
      <c r="G13" s="1">
        <f t="shared" si="5"/>
        <v>0.34524058213216352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146763</v>
      </c>
      <c r="D14">
        <f>'SD district-data'!D14</f>
        <v>35488</v>
      </c>
      <c r="E14">
        <f>'SD district-data'!E14</f>
        <v>107504</v>
      </c>
      <c r="F14" s="1">
        <f t="shared" si="4"/>
        <v>0.2418048145649789</v>
      </c>
      <c r="G14" s="1">
        <f t="shared" si="5"/>
        <v>0.73250069840491128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151043</v>
      </c>
      <c r="D15">
        <f>'SD district-data'!D15</f>
        <v>71033</v>
      </c>
      <c r="E15">
        <f>'SD district-data'!E15</f>
        <v>75911</v>
      </c>
      <c r="F15" s="1">
        <f t="shared" si="4"/>
        <v>0.4702832968095178</v>
      </c>
      <c r="G15" s="1">
        <f t="shared" si="5"/>
        <v>0.50257873585667656</v>
      </c>
      <c r="H15" s="3">
        <f t="shared" si="2"/>
        <v>0</v>
      </c>
      <c r="I15" s="3">
        <f t="shared" si="3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145946</v>
      </c>
      <c r="D16">
        <f>'SD district-data'!D16</f>
        <v>41722</v>
      </c>
      <c r="E16">
        <f>'SD district-data'!E16</f>
        <v>100840</v>
      </c>
      <c r="F16" s="1">
        <f t="shared" si="4"/>
        <v>0.28587285708412702</v>
      </c>
      <c r="G16" s="1">
        <f t="shared" si="5"/>
        <v>0.69094048483685744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124806</v>
      </c>
      <c r="D17">
        <f>'SD district-data'!D17</f>
        <v>98190</v>
      </c>
      <c r="E17">
        <f>'SD district-data'!E17</f>
        <v>23908</v>
      </c>
      <c r="F17" s="1">
        <f t="shared" si="4"/>
        <v>0.78674102206624685</v>
      </c>
      <c r="G17" s="1">
        <f t="shared" si="5"/>
        <v>0.19156130314247713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155054</v>
      </c>
      <c r="D18">
        <f>'SD district-data'!D18</f>
        <v>71377</v>
      </c>
      <c r="E18">
        <f>'SD district-data'!E18</f>
        <v>80214</v>
      </c>
      <c r="F18" s="1">
        <f t="shared" si="4"/>
        <v>0.46033639893198497</v>
      </c>
      <c r="G18" s="1">
        <f t="shared" si="5"/>
        <v>0.51732944651540758</v>
      </c>
      <c r="H18" s="3">
        <f t="shared" ref="H18:H35" si="6">IF(F18&gt;G18,1,0)</f>
        <v>0</v>
      </c>
      <c r="I18" s="3">
        <f t="shared" ref="I18:I35" si="7">IF(G18&gt;F18,1,0)</f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132646</v>
      </c>
      <c r="D19">
        <f>'SD district-data'!D19</f>
        <v>38293</v>
      </c>
      <c r="E19">
        <f>'SD district-data'!E19</f>
        <v>91363</v>
      </c>
      <c r="F19" s="1">
        <f t="shared" si="4"/>
        <v>0.28868567465283534</v>
      </c>
      <c r="G19" s="1">
        <f t="shared" si="5"/>
        <v>0.6887731254617554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162776</v>
      </c>
      <c r="D20">
        <f>'SD district-data'!D20</f>
        <v>66634</v>
      </c>
      <c r="E20">
        <f>'SD district-data'!E20</f>
        <v>91879</v>
      </c>
      <c r="F20" s="1">
        <f t="shared" si="4"/>
        <v>0.40936010222637242</v>
      </c>
      <c r="G20" s="1">
        <f t="shared" si="5"/>
        <v>0.56445053324814465</v>
      </c>
      <c r="H20" s="3">
        <f t="shared" si="6"/>
        <v>0</v>
      </c>
      <c r="I20" s="3">
        <f t="shared" si="7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151185</v>
      </c>
      <c r="D21">
        <f>'SD district-data'!D21</f>
        <v>54335</v>
      </c>
      <c r="E21">
        <f>'SD district-data'!E21</f>
        <v>93443</v>
      </c>
      <c r="F21" s="1">
        <f t="shared" si="4"/>
        <v>0.35939411978701591</v>
      </c>
      <c r="G21" s="1">
        <f t="shared" si="5"/>
        <v>0.61807057578463476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148624</v>
      </c>
      <c r="D22">
        <f>'SD district-data'!D22</f>
        <v>49638</v>
      </c>
      <c r="E22">
        <f>'SD district-data'!E22</f>
        <v>95440</v>
      </c>
      <c r="F22" s="1">
        <f t="shared" si="4"/>
        <v>0.33398374421358595</v>
      </c>
      <c r="G22" s="1">
        <f t="shared" si="5"/>
        <v>0.64215739046183662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172154</v>
      </c>
      <c r="D23">
        <f>'SD district-data'!D23</f>
        <v>131365</v>
      </c>
      <c r="E23">
        <f>'SD district-data'!E23</f>
        <v>37987</v>
      </c>
      <c r="F23" s="1">
        <f t="shared" si="4"/>
        <v>0.76306678903772207</v>
      </c>
      <c r="G23" s="1">
        <f t="shared" si="5"/>
        <v>0.22065708609733145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151999</v>
      </c>
      <c r="D24">
        <f>'SD district-data'!D24</f>
        <v>52170</v>
      </c>
      <c r="E24">
        <f>'SD district-data'!E24</f>
        <v>95951</v>
      </c>
      <c r="F24" s="1">
        <f t="shared" si="4"/>
        <v>0.343225942275936</v>
      </c>
      <c r="G24" s="1">
        <f t="shared" si="5"/>
        <v>0.63126073197849986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130248</v>
      </c>
      <c r="D25">
        <f>'SD district-data'!D25</f>
        <v>106408</v>
      </c>
      <c r="E25">
        <f>'SD district-data'!E25</f>
        <v>20828</v>
      </c>
      <c r="F25" s="1">
        <f t="shared" si="4"/>
        <v>0.81696455991646699</v>
      </c>
      <c r="G25" s="1">
        <f t="shared" si="5"/>
        <v>0.15991032491861679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164518</v>
      </c>
      <c r="D26">
        <f>'SD district-data'!D26</f>
        <v>86036</v>
      </c>
      <c r="E26">
        <f>'SD district-data'!E26</f>
        <v>74417</v>
      </c>
      <c r="F26" s="1">
        <f t="shared" si="4"/>
        <v>0.5229579742034306</v>
      </c>
      <c r="G26" s="1">
        <f t="shared" si="5"/>
        <v>0.45233348326626871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150757</v>
      </c>
      <c r="D27">
        <f>'SD district-data'!D27</f>
        <v>100444</v>
      </c>
      <c r="E27">
        <f>'SD district-data'!E27</f>
        <v>46633</v>
      </c>
      <c r="F27" s="1">
        <f t="shared" si="4"/>
        <v>0.6662642530695092</v>
      </c>
      <c r="G27" s="1">
        <f t="shared" si="5"/>
        <v>0.30932560345456594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140657</v>
      </c>
      <c r="D28">
        <f>'SD district-data'!D28</f>
        <v>45589</v>
      </c>
      <c r="E28">
        <f>'SD district-data'!E28</f>
        <v>90698</v>
      </c>
      <c r="F28" s="1">
        <f t="shared" si="4"/>
        <v>0.32411469034601903</v>
      </c>
      <c r="G28" s="1">
        <f t="shared" si="5"/>
        <v>0.64481682390496031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187523</v>
      </c>
      <c r="D29">
        <f>'SD district-data'!D29</f>
        <v>85242</v>
      </c>
      <c r="E29">
        <f>'SD district-data'!E29</f>
        <v>98442</v>
      </c>
      <c r="F29" s="1">
        <f t="shared" si="4"/>
        <v>0.45456823962927212</v>
      </c>
      <c r="G29" s="1">
        <f t="shared" si="5"/>
        <v>0.5249596049551255</v>
      </c>
      <c r="H29" s="3">
        <f t="shared" si="6"/>
        <v>0</v>
      </c>
      <c r="I29" s="3">
        <f t="shared" si="7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152403</v>
      </c>
      <c r="D30">
        <f>'SD district-data'!D30</f>
        <v>87654</v>
      </c>
      <c r="E30">
        <f>'SD district-data'!E30</f>
        <v>60924</v>
      </c>
      <c r="F30" s="1">
        <f t="shared" si="4"/>
        <v>0.57514615854018625</v>
      </c>
      <c r="G30" s="1">
        <f t="shared" si="5"/>
        <v>0.39975591031672603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149947</v>
      </c>
      <c r="D31">
        <f>'SD district-data'!D31</f>
        <v>62699</v>
      </c>
      <c r="E31">
        <f>'SD district-data'!E31</f>
        <v>83184</v>
      </c>
      <c r="F31" s="1">
        <f t="shared" si="4"/>
        <v>0.41814107651370153</v>
      </c>
      <c r="G31" s="1">
        <f t="shared" si="5"/>
        <v>0.55475601379153971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155510</v>
      </c>
      <c r="D32">
        <f>'SD district-data'!D32</f>
        <v>56620</v>
      </c>
      <c r="E32">
        <f>'SD district-data'!E32</f>
        <v>94953</v>
      </c>
      <c r="F32" s="1">
        <f t="shared" si="4"/>
        <v>0.36409234132853191</v>
      </c>
      <c r="G32" s="1">
        <f t="shared" si="5"/>
        <v>0.61059095878078584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139986</v>
      </c>
      <c r="D33">
        <f>'SD district-data'!D33</f>
        <v>46368</v>
      </c>
      <c r="E33">
        <f>'SD district-data'!E33</f>
        <v>89939</v>
      </c>
      <c r="F33" s="1">
        <f t="shared" si="4"/>
        <v>0.33123312331233123</v>
      </c>
      <c r="G33" s="1">
        <f t="shared" si="5"/>
        <v>0.64248567713914251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154579</v>
      </c>
      <c r="D34">
        <f>'SD district-data'!D34</f>
        <v>71945</v>
      </c>
      <c r="E34">
        <f>'SD district-data'!E34</f>
        <v>78609</v>
      </c>
      <c r="F34" s="1">
        <f t="shared" si="4"/>
        <v>0.46542544588851009</v>
      </c>
      <c r="G34" s="1">
        <f t="shared" si="5"/>
        <v>0.50853608834317732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155616</v>
      </c>
      <c r="D35">
        <f>'SD district-data'!D35</f>
        <v>68549</v>
      </c>
      <c r="E35">
        <f>'SD district-data'!E35</f>
        <v>83429</v>
      </c>
      <c r="F35" s="1">
        <f t="shared" si="4"/>
        <v>0.44050097676331484</v>
      </c>
      <c r="G35" s="1">
        <f t="shared" si="5"/>
        <v>0.53612096442525192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11</v>
      </c>
      <c r="I2" s="3">
        <f>SUM(I3:I35)</f>
        <v>22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184381</v>
      </c>
      <c r="D3">
        <f>'SD district-data'!G3</f>
        <v>46229</v>
      </c>
      <c r="E3">
        <f>'SD district-data'!H3</f>
        <v>135141</v>
      </c>
      <c r="F3" s="1">
        <f t="shared" ref="F3:G18" si="0">D3/$C3</f>
        <v>0.25072540012257227</v>
      </c>
      <c r="G3" s="1">
        <f t="shared" si="0"/>
        <v>0.73294428384703414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191019</v>
      </c>
      <c r="D4">
        <f>'SD district-data'!G4</f>
        <v>83029</v>
      </c>
      <c r="E4">
        <f>'SD district-data'!H4</f>
        <v>104815</v>
      </c>
      <c r="F4" s="1">
        <f t="shared" si="0"/>
        <v>0.43466356749852109</v>
      </c>
      <c r="G4" s="1">
        <f t="shared" si="0"/>
        <v>0.54871504928829073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161221</v>
      </c>
      <c r="D5">
        <f>'SD district-data'!G5</f>
        <v>89278</v>
      </c>
      <c r="E5">
        <f>'SD district-data'!H5</f>
        <v>69272</v>
      </c>
      <c r="F5" s="1">
        <f t="shared" si="0"/>
        <v>0.55376160673857622</v>
      </c>
      <c r="G5" s="1">
        <f t="shared" si="0"/>
        <v>0.42967107262701509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175902</v>
      </c>
      <c r="D6">
        <f>'SD district-data'!G6</f>
        <v>67225</v>
      </c>
      <c r="E6">
        <f>'SD district-data'!H6</f>
        <v>106129</v>
      </c>
      <c r="F6" s="1">
        <f t="shared" si="0"/>
        <v>0.38217302816340915</v>
      </c>
      <c r="G6" s="1">
        <f t="shared" si="0"/>
        <v>0.60334163340951208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189546</v>
      </c>
      <c r="D7">
        <f>'SD district-data'!G7</f>
        <v>67292</v>
      </c>
      <c r="E7">
        <f>'SD district-data'!H7</f>
        <v>119507</v>
      </c>
      <c r="F7" s="1">
        <f t="shared" si="0"/>
        <v>0.35501672417249641</v>
      </c>
      <c r="G7" s="1">
        <f t="shared" si="0"/>
        <v>0.63049075158536716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177847</v>
      </c>
      <c r="D8">
        <f>'SD district-data'!G8</f>
        <v>91622</v>
      </c>
      <c r="E8">
        <f>'SD district-data'!H8</f>
        <v>83226</v>
      </c>
      <c r="F8" s="1">
        <f t="shared" si="0"/>
        <v>0.51517315445298484</v>
      </c>
      <c r="G8" s="1">
        <f t="shared" si="0"/>
        <v>0.46796403650328655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208196</v>
      </c>
      <c r="D9">
        <f>'SD district-data'!G9</f>
        <v>81690</v>
      </c>
      <c r="E9">
        <f>'SD district-data'!H9</f>
        <v>123342</v>
      </c>
      <c r="F9" s="1">
        <f t="shared" si="0"/>
        <v>0.39237065073296318</v>
      </c>
      <c r="G9" s="1">
        <f t="shared" si="0"/>
        <v>0.5924321312609272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189942</v>
      </c>
      <c r="D10">
        <f>'SD district-data'!G10</f>
        <v>83749</v>
      </c>
      <c r="E10">
        <f>'SD district-data'!H10</f>
        <v>103327</v>
      </c>
      <c r="F10" s="1">
        <f t="shared" si="0"/>
        <v>0.44091880679365281</v>
      </c>
      <c r="G10" s="1">
        <f t="shared" si="0"/>
        <v>0.54399237662023148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168709</v>
      </c>
      <c r="D11">
        <f>'SD district-data'!G11</f>
        <v>126896</v>
      </c>
      <c r="E11">
        <f>'SD district-data'!H11</f>
        <v>39205</v>
      </c>
      <c r="F11" s="1">
        <f t="shared" si="0"/>
        <v>0.75215904308602388</v>
      </c>
      <c r="G11" s="1">
        <f t="shared" si="0"/>
        <v>0.23238238623902696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172622</v>
      </c>
      <c r="D12">
        <f>'SD district-data'!G12</f>
        <v>64572</v>
      </c>
      <c r="E12">
        <f>'SD district-data'!H12</f>
        <v>104939</v>
      </c>
      <c r="F12" s="1">
        <f t="shared" si="0"/>
        <v>0.37406587804567204</v>
      </c>
      <c r="G12" s="1">
        <f t="shared" si="0"/>
        <v>0.6079120853657124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147453</v>
      </c>
      <c r="D13">
        <f>'SD district-data'!G13</f>
        <v>91116</v>
      </c>
      <c r="E13">
        <f>'SD district-data'!H13</f>
        <v>53783</v>
      </c>
      <c r="F13" s="1">
        <f t="shared" si="0"/>
        <v>0.61793249374376924</v>
      </c>
      <c r="G13" s="1">
        <f t="shared" si="0"/>
        <v>0.36474673285724946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174259</v>
      </c>
      <c r="D14">
        <f>'SD district-data'!G14</f>
        <v>39869</v>
      </c>
      <c r="E14">
        <f>'SD district-data'!H14</f>
        <v>131799</v>
      </c>
      <c r="F14" s="1">
        <f t="shared" si="0"/>
        <v>0.22879162625746732</v>
      </c>
      <c r="G14" s="1">
        <f t="shared" si="0"/>
        <v>0.75633970124928984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184583</v>
      </c>
      <c r="D15">
        <f>'SD district-data'!G15</f>
        <v>83426</v>
      </c>
      <c r="E15">
        <f>'SD district-data'!H15</f>
        <v>98476</v>
      </c>
      <c r="F15" s="1">
        <f t="shared" si="0"/>
        <v>0.45197011642458951</v>
      </c>
      <c r="G15" s="1">
        <f t="shared" si="0"/>
        <v>0.53350525237968827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175729</v>
      </c>
      <c r="D16">
        <f>'SD district-data'!G16</f>
        <v>49708</v>
      </c>
      <c r="E16">
        <f>'SD district-data'!H16</f>
        <v>123529</v>
      </c>
      <c r="F16" s="1">
        <f t="shared" si="0"/>
        <v>0.28286736964302989</v>
      </c>
      <c r="G16" s="1">
        <f t="shared" si="0"/>
        <v>0.70295170404429552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145463</v>
      </c>
      <c r="D17">
        <f>'SD district-data'!G17</f>
        <v>116474</v>
      </c>
      <c r="E17">
        <f>'SD district-data'!H17</f>
        <v>26894</v>
      </c>
      <c r="F17" s="1">
        <f t="shared" si="0"/>
        <v>0.80071220860287495</v>
      </c>
      <c r="G17" s="1">
        <f t="shared" si="0"/>
        <v>0.18488550353010733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186677</v>
      </c>
      <c r="D18">
        <f>'SD district-data'!G18</f>
        <v>93544</v>
      </c>
      <c r="E18">
        <f>'SD district-data'!H18</f>
        <v>90069</v>
      </c>
      <c r="F18" s="1">
        <f t="shared" si="0"/>
        <v>0.50110083191823307</v>
      </c>
      <c r="G18" s="1">
        <f t="shared" si="0"/>
        <v>0.48248579096514299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161257</v>
      </c>
      <c r="D19">
        <f>'SD district-data'!G19</f>
        <v>40259</v>
      </c>
      <c r="E19">
        <f>'SD district-data'!H19</f>
        <v>118966</v>
      </c>
      <c r="F19" s="1">
        <f t="shared" ref="F19:G35" si="3">D19/$C19</f>
        <v>0.24965737921454573</v>
      </c>
      <c r="G19" s="1">
        <f t="shared" si="3"/>
        <v>0.73774161741815858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197399</v>
      </c>
      <c r="D20">
        <f>'SD district-data'!G20</f>
        <v>79218</v>
      </c>
      <c r="E20">
        <f>'SD district-data'!H20</f>
        <v>115437</v>
      </c>
      <c r="F20" s="1">
        <f t="shared" si="3"/>
        <v>0.40130902385523737</v>
      </c>
      <c r="G20" s="1">
        <f t="shared" si="3"/>
        <v>0.58479019650555475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185082</v>
      </c>
      <c r="D21">
        <f>'SD district-data'!G21</f>
        <v>71838</v>
      </c>
      <c r="E21">
        <f>'SD district-data'!H21</f>
        <v>110422</v>
      </c>
      <c r="F21" s="1">
        <f t="shared" si="3"/>
        <v>0.38814147242843711</v>
      </c>
      <c r="G21" s="1">
        <f t="shared" si="3"/>
        <v>0.59661123177834685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182485</v>
      </c>
      <c r="D22">
        <f>'SD district-data'!G22</f>
        <v>58477</v>
      </c>
      <c r="E22">
        <f>'SD district-data'!H22</f>
        <v>121351</v>
      </c>
      <c r="F22" s="1">
        <f t="shared" si="3"/>
        <v>0.32044825602104282</v>
      </c>
      <c r="G22" s="1">
        <f t="shared" si="3"/>
        <v>0.66499164314875192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194583</v>
      </c>
      <c r="D23">
        <f>'SD district-data'!G23</f>
        <v>151135</v>
      </c>
      <c r="E23">
        <f>'SD district-data'!H23</f>
        <v>41730</v>
      </c>
      <c r="F23" s="1">
        <f t="shared" si="3"/>
        <v>0.77671225132719712</v>
      </c>
      <c r="G23" s="1">
        <f t="shared" si="3"/>
        <v>0.21445861149226808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186463</v>
      </c>
      <c r="D24">
        <f>'SD district-data'!G24</f>
        <v>63001</v>
      </c>
      <c r="E24">
        <f>'SD district-data'!H24</f>
        <v>120764</v>
      </c>
      <c r="F24" s="1">
        <f t="shared" si="3"/>
        <v>0.33787400181269206</v>
      </c>
      <c r="G24" s="1">
        <f t="shared" si="3"/>
        <v>0.64765663965505216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146365</v>
      </c>
      <c r="D25">
        <f>'SD district-data'!G25</f>
        <v>118353</v>
      </c>
      <c r="E25">
        <f>'SD district-data'!H25</f>
        <v>26197</v>
      </c>
      <c r="F25" s="1">
        <f t="shared" si="3"/>
        <v>0.80861544768216442</v>
      </c>
      <c r="G25" s="1">
        <f t="shared" si="3"/>
        <v>0.17898404673248386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195177</v>
      </c>
      <c r="D26">
        <f>'SD district-data'!G26</f>
        <v>104017</v>
      </c>
      <c r="E26">
        <f>'SD district-data'!H26</f>
        <v>88862</v>
      </c>
      <c r="F26" s="1">
        <f t="shared" si="3"/>
        <v>0.53293677021370345</v>
      </c>
      <c r="G26" s="1">
        <f t="shared" si="3"/>
        <v>0.45528930150581265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170352</v>
      </c>
      <c r="D27">
        <f>'SD district-data'!G27</f>
        <v>120989</v>
      </c>
      <c r="E27">
        <f>'SD district-data'!H27</f>
        <v>46671</v>
      </c>
      <c r="F27" s="1">
        <f t="shared" si="3"/>
        <v>0.71022940734479201</v>
      </c>
      <c r="G27" s="1">
        <f t="shared" si="3"/>
        <v>0.27396801916032687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167726</v>
      </c>
      <c r="D28">
        <f>'SD district-data'!G28</f>
        <v>50386</v>
      </c>
      <c r="E28">
        <f>'SD district-data'!H28</f>
        <v>114554</v>
      </c>
      <c r="F28" s="1">
        <f t="shared" si="3"/>
        <v>0.30040661555155435</v>
      </c>
      <c r="G28" s="1">
        <f t="shared" si="3"/>
        <v>0.68298296030430583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223685</v>
      </c>
      <c r="D29">
        <f>'SD district-data'!G29</f>
        <v>105842</v>
      </c>
      <c r="E29">
        <f>'SD district-data'!H29</f>
        <v>115404</v>
      </c>
      <c r="F29" s="1">
        <f t="shared" si="3"/>
        <v>0.47317432997295306</v>
      </c>
      <c r="G29" s="1">
        <f t="shared" si="3"/>
        <v>0.51592194380490419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179318</v>
      </c>
      <c r="D30">
        <f>'SD district-data'!G30</f>
        <v>102491</v>
      </c>
      <c r="E30">
        <f>'SD district-data'!H30</f>
        <v>74213</v>
      </c>
      <c r="F30" s="1">
        <f t="shared" si="3"/>
        <v>0.57156002186060517</v>
      </c>
      <c r="G30" s="1">
        <f t="shared" si="3"/>
        <v>0.41386252356149411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179022</v>
      </c>
      <c r="D31">
        <f>'SD district-data'!G31</f>
        <v>73162</v>
      </c>
      <c r="E31">
        <f>'SD district-data'!H31</f>
        <v>103207</v>
      </c>
      <c r="F31" s="1">
        <f t="shared" si="3"/>
        <v>0.40867602864452413</v>
      </c>
      <c r="G31" s="1">
        <f t="shared" si="3"/>
        <v>0.57650456368491021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181635</v>
      </c>
      <c r="D32">
        <f>'SD district-data'!G32</f>
        <v>56508</v>
      </c>
      <c r="E32">
        <f>'SD district-data'!H32</f>
        <v>122711</v>
      </c>
      <c r="F32" s="1">
        <f t="shared" si="3"/>
        <v>0.31110744074655217</v>
      </c>
      <c r="G32" s="1">
        <f t="shared" si="3"/>
        <v>0.6755911580917775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169440</v>
      </c>
      <c r="D33">
        <f>'SD district-data'!G33</f>
        <v>53339</v>
      </c>
      <c r="E33">
        <f>'SD district-data'!H33</f>
        <v>113334</v>
      </c>
      <c r="F33" s="1">
        <f t="shared" si="3"/>
        <v>0.31479579792256845</v>
      </c>
      <c r="G33" s="1">
        <f t="shared" si="3"/>
        <v>0.66887393767705383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183834</v>
      </c>
      <c r="D34">
        <f>'SD district-data'!G34</f>
        <v>80180</v>
      </c>
      <c r="E34">
        <f>'SD district-data'!H34</f>
        <v>101184</v>
      </c>
      <c r="F34" s="1">
        <f t="shared" si="3"/>
        <v>0.43615435664784535</v>
      </c>
      <c r="G34" s="1">
        <f t="shared" si="3"/>
        <v>0.55040960866869026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183008</v>
      </c>
      <c r="D35">
        <f>'SD district-data'!G35</f>
        <v>74251</v>
      </c>
      <c r="E35">
        <f>'SD district-data'!H35</f>
        <v>106374</v>
      </c>
      <c r="F35" s="1">
        <f t="shared" si="3"/>
        <v>0.40572543276796641</v>
      </c>
      <c r="G35" s="1">
        <f t="shared" si="3"/>
        <v>0.58125327854520026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12</v>
      </c>
      <c r="I2" s="3">
        <f>SUM(I3:I35)</f>
        <v>21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131588</v>
      </c>
      <c r="D3">
        <f>'SD district-data'!J3</f>
        <v>36502</v>
      </c>
      <c r="E3">
        <f>'SD district-data'!K3</f>
        <v>95086</v>
      </c>
      <c r="F3" s="1">
        <f t="shared" ref="F3:G18" si="0">D3/$C3</f>
        <v>0.27739611514727786</v>
      </c>
      <c r="G3" s="1">
        <f t="shared" si="0"/>
        <v>0.72260388485272209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141176</v>
      </c>
      <c r="D4">
        <f>'SD district-data'!J4</f>
        <v>65702</v>
      </c>
      <c r="E4">
        <f>'SD district-data'!K4</f>
        <v>75474</v>
      </c>
      <c r="F4" s="1">
        <f t="shared" si="0"/>
        <v>0.4653907179690599</v>
      </c>
      <c r="G4" s="1">
        <f t="shared" si="0"/>
        <v>0.53460928203094016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118276</v>
      </c>
      <c r="D5">
        <f>'SD district-data'!J5</f>
        <v>63114</v>
      </c>
      <c r="E5">
        <f>'SD district-data'!K5</f>
        <v>55162</v>
      </c>
      <c r="F5" s="1">
        <f t="shared" si="0"/>
        <v>0.53361628732794486</v>
      </c>
      <c r="G5" s="1">
        <f t="shared" si="0"/>
        <v>0.4663837126720552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124958</v>
      </c>
      <c r="D6">
        <f>'SD district-data'!J6</f>
        <v>47791</v>
      </c>
      <c r="E6">
        <f>'SD district-data'!K6</f>
        <v>77167</v>
      </c>
      <c r="F6" s="1">
        <f t="shared" si="0"/>
        <v>0.38245650538580961</v>
      </c>
      <c r="G6" s="1">
        <f t="shared" si="0"/>
        <v>0.61754349461419034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137773</v>
      </c>
      <c r="D7">
        <f>'SD district-data'!J7</f>
        <v>51675</v>
      </c>
      <c r="E7">
        <f>'SD district-data'!K7</f>
        <v>86098</v>
      </c>
      <c r="F7" s="1">
        <f t="shared" si="0"/>
        <v>0.37507349045168503</v>
      </c>
      <c r="G7" s="1">
        <f t="shared" si="0"/>
        <v>0.62492650954831497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134873</v>
      </c>
      <c r="D8">
        <f>'SD district-data'!J8</f>
        <v>68093</v>
      </c>
      <c r="E8">
        <f>'SD district-data'!K8</f>
        <v>66780</v>
      </c>
      <c r="F8" s="1">
        <f t="shared" si="0"/>
        <v>0.50486754205808426</v>
      </c>
      <c r="G8" s="1">
        <f t="shared" si="0"/>
        <v>0.49513245794191574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154303</v>
      </c>
      <c r="D9">
        <f>'SD district-data'!J9</f>
        <v>56647</v>
      </c>
      <c r="E9">
        <f>'SD district-data'!K9</f>
        <v>97656</v>
      </c>
      <c r="F9" s="1">
        <f t="shared" si="0"/>
        <v>0.36711535096530851</v>
      </c>
      <c r="G9" s="1">
        <f t="shared" si="0"/>
        <v>0.63288464903469144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146556</v>
      </c>
      <c r="D10">
        <f>'SD district-data'!J10</f>
        <v>63496</v>
      </c>
      <c r="E10">
        <f>'SD district-data'!K10</f>
        <v>83060</v>
      </c>
      <c r="F10" s="1">
        <f t="shared" si="0"/>
        <v>0.43325418270149296</v>
      </c>
      <c r="G10" s="1">
        <f t="shared" si="0"/>
        <v>0.56674581729850704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132783</v>
      </c>
      <c r="D11">
        <f>'SD district-data'!J11</f>
        <v>99265</v>
      </c>
      <c r="E11">
        <f>'SD district-data'!K11</f>
        <v>33518</v>
      </c>
      <c r="F11" s="1">
        <f t="shared" si="0"/>
        <v>0.74757310800328358</v>
      </c>
      <c r="G11" s="1">
        <f t="shared" si="0"/>
        <v>0.25242689199671647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129270</v>
      </c>
      <c r="D12">
        <f>'SD district-data'!J12</f>
        <v>48774</v>
      </c>
      <c r="E12">
        <f>'SD district-data'!K12</f>
        <v>80496</v>
      </c>
      <c r="F12" s="1">
        <f t="shared" si="0"/>
        <v>0.37730331863541428</v>
      </c>
      <c r="G12" s="1">
        <f t="shared" si="0"/>
        <v>0.62269668136458578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110174</v>
      </c>
      <c r="D13">
        <f>'SD district-data'!J13</f>
        <v>72904</v>
      </c>
      <c r="E13">
        <f>'SD district-data'!K13</f>
        <v>37270</v>
      </c>
      <c r="F13" s="1">
        <f t="shared" si="0"/>
        <v>0.66171692050756081</v>
      </c>
      <c r="G13" s="1">
        <f t="shared" si="0"/>
        <v>0.33828307949243924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126998</v>
      </c>
      <c r="D14">
        <f>'SD district-data'!J14</f>
        <v>32626</v>
      </c>
      <c r="E14">
        <f>'SD district-data'!K14</f>
        <v>94372</v>
      </c>
      <c r="F14" s="1">
        <f t="shared" si="0"/>
        <v>0.25690168349107861</v>
      </c>
      <c r="G14" s="1">
        <f t="shared" si="0"/>
        <v>0.74309831650892144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128941</v>
      </c>
      <c r="D15">
        <f>'SD district-data'!J15</f>
        <v>66008</v>
      </c>
      <c r="E15">
        <f>'SD district-data'!K15</f>
        <v>62933</v>
      </c>
      <c r="F15" s="1">
        <f t="shared" si="0"/>
        <v>0.5119240582902258</v>
      </c>
      <c r="G15" s="1">
        <f t="shared" si="0"/>
        <v>0.48807594170977425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125941</v>
      </c>
      <c r="D16">
        <f>'SD district-data'!J16</f>
        <v>39506</v>
      </c>
      <c r="E16">
        <f>'SD district-data'!K16</f>
        <v>86435</v>
      </c>
      <c r="F16" s="1">
        <f t="shared" si="0"/>
        <v>0.31368656751971163</v>
      </c>
      <c r="G16" s="1">
        <f t="shared" si="0"/>
        <v>0.68631343248028842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109302</v>
      </c>
      <c r="D17">
        <f>'SD district-data'!J17</f>
        <v>87103</v>
      </c>
      <c r="E17">
        <f>'SD district-data'!K17</f>
        <v>22199</v>
      </c>
      <c r="F17" s="1">
        <f t="shared" si="0"/>
        <v>0.79690216098516042</v>
      </c>
      <c r="G17" s="1">
        <f t="shared" si="0"/>
        <v>0.20309783901483963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140051</v>
      </c>
      <c r="D18">
        <f>'SD district-data'!J18</f>
        <v>64264</v>
      </c>
      <c r="E18">
        <f>'SD district-data'!K18</f>
        <v>75787</v>
      </c>
      <c r="F18" s="1">
        <f t="shared" si="0"/>
        <v>0.45886141477033365</v>
      </c>
      <c r="G18" s="1">
        <f t="shared" si="0"/>
        <v>0.54113858522966629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112306</v>
      </c>
      <c r="D19">
        <f>'SD district-data'!J19</f>
        <v>34712</v>
      </c>
      <c r="E19">
        <f>'SD district-data'!K19</f>
        <v>77594</v>
      </c>
      <c r="F19" s="1">
        <f t="shared" ref="F19:G35" si="3">D19/$C19</f>
        <v>0.30908410948658133</v>
      </c>
      <c r="G19" s="1">
        <f t="shared" si="3"/>
        <v>0.69091589051341873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141961</v>
      </c>
      <c r="D20">
        <f>'SD district-data'!J20</f>
        <v>63103</v>
      </c>
      <c r="E20">
        <f>'SD district-data'!K20</f>
        <v>78858</v>
      </c>
      <c r="F20" s="1">
        <f t="shared" si="3"/>
        <v>0.44450940751333112</v>
      </c>
      <c r="G20" s="1">
        <f t="shared" si="3"/>
        <v>0.55549059248666888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135878</v>
      </c>
      <c r="D21">
        <f>'SD district-data'!J21</f>
        <v>48711</v>
      </c>
      <c r="E21">
        <f>'SD district-data'!K21</f>
        <v>87167</v>
      </c>
      <c r="F21" s="1">
        <f t="shared" si="3"/>
        <v>0.35849070489703999</v>
      </c>
      <c r="G21" s="1">
        <f t="shared" si="3"/>
        <v>0.64150929510295995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127643</v>
      </c>
      <c r="D22">
        <f>'SD district-data'!J22</f>
        <v>44636</v>
      </c>
      <c r="E22">
        <f>'SD district-data'!K22</f>
        <v>83007</v>
      </c>
      <c r="F22" s="1">
        <f t="shared" si="3"/>
        <v>0.34969406861324159</v>
      </c>
      <c r="G22" s="1">
        <f t="shared" si="3"/>
        <v>0.65030593138675841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154375</v>
      </c>
      <c r="D23">
        <f>'SD district-data'!J23</f>
        <v>122632</v>
      </c>
      <c r="E23">
        <f>'SD district-data'!K23</f>
        <v>31743</v>
      </c>
      <c r="F23" s="1">
        <f t="shared" si="3"/>
        <v>0.79437732793522264</v>
      </c>
      <c r="G23" s="1">
        <f t="shared" si="3"/>
        <v>0.20562267206477733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130573</v>
      </c>
      <c r="D24">
        <f>'SD district-data'!J24</f>
        <v>49440</v>
      </c>
      <c r="E24">
        <f>'SD district-data'!K24</f>
        <v>81133</v>
      </c>
      <c r="F24" s="1">
        <f t="shared" si="3"/>
        <v>0.37863876911765831</v>
      </c>
      <c r="G24" s="1">
        <f t="shared" si="3"/>
        <v>0.62136123088234163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111592</v>
      </c>
      <c r="D25">
        <f>'SD district-data'!J25</f>
        <v>94329</v>
      </c>
      <c r="E25">
        <f>'SD district-data'!K25</f>
        <v>17263</v>
      </c>
      <c r="F25" s="1">
        <f t="shared" si="3"/>
        <v>0.84530253064735827</v>
      </c>
      <c r="G25" s="1">
        <f t="shared" si="3"/>
        <v>0.15469746935264175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144947</v>
      </c>
      <c r="D26">
        <f>'SD district-data'!J26</f>
        <v>82572</v>
      </c>
      <c r="E26">
        <f>'SD district-data'!K26</f>
        <v>62375</v>
      </c>
      <c r="F26" s="1">
        <f t="shared" si="3"/>
        <v>0.56967029327961249</v>
      </c>
      <c r="G26" s="1">
        <f t="shared" si="3"/>
        <v>0.43032970672038745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137055</v>
      </c>
      <c r="D27">
        <f>'SD district-data'!J27</f>
        <v>92587</v>
      </c>
      <c r="E27">
        <f>'SD district-data'!K27</f>
        <v>44468</v>
      </c>
      <c r="F27" s="1">
        <f t="shared" si="3"/>
        <v>0.67554631352376782</v>
      </c>
      <c r="G27" s="1">
        <f t="shared" si="3"/>
        <v>0.32445368647623218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120771</v>
      </c>
      <c r="D28">
        <f>'SD district-data'!J28</f>
        <v>42409</v>
      </c>
      <c r="E28">
        <f>'SD district-data'!K28</f>
        <v>78362</v>
      </c>
      <c r="F28" s="1">
        <f t="shared" si="3"/>
        <v>0.35115218057315084</v>
      </c>
      <c r="G28" s="1">
        <f t="shared" si="3"/>
        <v>0.64884781942684921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167124</v>
      </c>
      <c r="D29">
        <f>'SD district-data'!J29</f>
        <v>81596</v>
      </c>
      <c r="E29">
        <f>'SD district-data'!K29</f>
        <v>85528</v>
      </c>
      <c r="F29" s="1">
        <f t="shared" si="3"/>
        <v>0.48823627964864413</v>
      </c>
      <c r="G29" s="1">
        <f t="shared" si="3"/>
        <v>0.51176372035135587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132919</v>
      </c>
      <c r="D30">
        <f>'SD district-data'!J30</f>
        <v>80973</v>
      </c>
      <c r="E30">
        <f>'SD district-data'!K30</f>
        <v>51946</v>
      </c>
      <c r="F30" s="1">
        <f t="shared" si="3"/>
        <v>0.60919055966415636</v>
      </c>
      <c r="G30" s="1">
        <f t="shared" si="3"/>
        <v>0.39080944033584364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129901</v>
      </c>
      <c r="D31">
        <f>'SD district-data'!J31</f>
        <v>58805</v>
      </c>
      <c r="E31">
        <f>'SD district-data'!K31</f>
        <v>71096</v>
      </c>
      <c r="F31" s="1">
        <f t="shared" si="3"/>
        <v>0.45269089537416957</v>
      </c>
      <c r="G31" s="1">
        <f t="shared" si="3"/>
        <v>0.54730910462583049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133970</v>
      </c>
      <c r="D32">
        <f>'SD district-data'!J32</f>
        <v>54337</v>
      </c>
      <c r="E32">
        <f>'SD district-data'!K32</f>
        <v>79633</v>
      </c>
      <c r="F32" s="1">
        <f t="shared" si="3"/>
        <v>0.40559080391132341</v>
      </c>
      <c r="G32" s="1">
        <f t="shared" si="3"/>
        <v>0.59440919608867659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121332</v>
      </c>
      <c r="D33">
        <f>'SD district-data'!J33</f>
        <v>43013</v>
      </c>
      <c r="E33">
        <f>'SD district-data'!K33</f>
        <v>78319</v>
      </c>
      <c r="F33" s="1">
        <f t="shared" si="3"/>
        <v>0.35450664293014211</v>
      </c>
      <c r="G33" s="1">
        <f t="shared" si="3"/>
        <v>0.64549335706985789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133571</v>
      </c>
      <c r="D34">
        <f>'SD district-data'!J34</f>
        <v>67439</v>
      </c>
      <c r="E34">
        <f>'SD district-data'!K34</f>
        <v>66132</v>
      </c>
      <c r="F34" s="1">
        <f t="shared" si="3"/>
        <v>0.50489252906693816</v>
      </c>
      <c r="G34" s="1">
        <f t="shared" si="3"/>
        <v>0.49510747093306184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134248</v>
      </c>
      <c r="D35">
        <f>'SD district-data'!J35</f>
        <v>61951</v>
      </c>
      <c r="E35">
        <f>'SD district-data'!K35</f>
        <v>72297</v>
      </c>
      <c r="F35" s="1">
        <f t="shared" si="3"/>
        <v>0.46146683749478579</v>
      </c>
      <c r="G35" s="1">
        <f t="shared" si="3"/>
        <v>0.53853316250521421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17</v>
      </c>
      <c r="I2" s="3">
        <f>SUM(I3:I35)</f>
        <v>16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132724</v>
      </c>
      <c r="D3">
        <f>'SD district-data'!M3</f>
        <v>47895</v>
      </c>
      <c r="E3">
        <f>'SD district-data'!N3</f>
        <v>84829</v>
      </c>
      <c r="F3" s="1">
        <f t="shared" ref="F3:G18" si="0">D3/$C3</f>
        <v>0.36086163768421686</v>
      </c>
      <c r="G3" s="1">
        <f t="shared" si="0"/>
        <v>0.63913836231578314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142334</v>
      </c>
      <c r="D4">
        <f>'SD district-data'!M4</f>
        <v>76629</v>
      </c>
      <c r="E4">
        <f>'SD district-data'!N4</f>
        <v>65705</v>
      </c>
      <c r="F4" s="1">
        <f t="shared" si="0"/>
        <v>0.53837452751977743</v>
      </c>
      <c r="G4" s="1">
        <f t="shared" si="0"/>
        <v>0.46162547248022257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119000</v>
      </c>
      <c r="D5">
        <f>'SD district-data'!M5</f>
        <v>71772</v>
      </c>
      <c r="E5">
        <f>'SD district-data'!N5</f>
        <v>47228</v>
      </c>
      <c r="F5" s="1">
        <f t="shared" si="0"/>
        <v>0.60312605042016809</v>
      </c>
      <c r="G5" s="1">
        <f t="shared" si="0"/>
        <v>0.39687394957983191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128412</v>
      </c>
      <c r="D6">
        <f>'SD district-data'!M6</f>
        <v>53542</v>
      </c>
      <c r="E6">
        <f>'SD district-data'!N6</f>
        <v>74870</v>
      </c>
      <c r="F6" s="1">
        <f t="shared" si="0"/>
        <v>0.41695480173192534</v>
      </c>
      <c r="G6" s="1">
        <f t="shared" si="0"/>
        <v>0.58304519826807466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139739</v>
      </c>
      <c r="D7">
        <f>'SD district-data'!M7</f>
        <v>61475</v>
      </c>
      <c r="E7">
        <f>'SD district-data'!N7</f>
        <v>78264</v>
      </c>
      <c r="F7" s="1">
        <f t="shared" si="0"/>
        <v>0.43992729302485345</v>
      </c>
      <c r="G7" s="1">
        <f t="shared" si="0"/>
        <v>0.56007270697514655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136282</v>
      </c>
      <c r="D8">
        <f>'SD district-data'!M8</f>
        <v>76939</v>
      </c>
      <c r="E8">
        <f>'SD district-data'!N8</f>
        <v>59343</v>
      </c>
      <c r="F8" s="1">
        <f t="shared" si="0"/>
        <v>0.56455731497923423</v>
      </c>
      <c r="G8" s="1">
        <f t="shared" si="0"/>
        <v>0.43544268502076577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156682</v>
      </c>
      <c r="D9">
        <f>'SD district-data'!M9</f>
        <v>63567</v>
      </c>
      <c r="E9">
        <f>'SD district-data'!N9</f>
        <v>93115</v>
      </c>
      <c r="F9" s="1">
        <f t="shared" si="0"/>
        <v>0.40570710100713547</v>
      </c>
      <c r="G9" s="1">
        <f t="shared" si="0"/>
        <v>0.59429289899286453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147122</v>
      </c>
      <c r="D10">
        <f>'SD district-data'!M10</f>
        <v>69398</v>
      </c>
      <c r="E10">
        <f>'SD district-data'!N10</f>
        <v>77724</v>
      </c>
      <c r="F10" s="1">
        <f t="shared" si="0"/>
        <v>0.47170375606639386</v>
      </c>
      <c r="G10" s="1">
        <f t="shared" si="0"/>
        <v>0.52829624393360608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133288</v>
      </c>
      <c r="D11">
        <f>'SD district-data'!M11</f>
        <v>103254</v>
      </c>
      <c r="E11">
        <f>'SD district-data'!N11</f>
        <v>30034</v>
      </c>
      <c r="F11" s="1">
        <f t="shared" si="0"/>
        <v>0.77466838725166554</v>
      </c>
      <c r="G11" s="1">
        <f t="shared" si="0"/>
        <v>0.22533161274833444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130049</v>
      </c>
      <c r="D12">
        <f>'SD district-data'!M12</f>
        <v>58884</v>
      </c>
      <c r="E12">
        <f>'SD district-data'!N12</f>
        <v>71165</v>
      </c>
      <c r="F12" s="1">
        <f t="shared" si="0"/>
        <v>0.45278318172381177</v>
      </c>
      <c r="G12" s="1">
        <f t="shared" si="0"/>
        <v>0.54721681827618818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111241</v>
      </c>
      <c r="D13">
        <f>'SD district-data'!M13</f>
        <v>79509</v>
      </c>
      <c r="E13">
        <f>'SD district-data'!N13</f>
        <v>31732</v>
      </c>
      <c r="F13" s="1">
        <f t="shared" si="0"/>
        <v>0.71474546255427407</v>
      </c>
      <c r="G13" s="1">
        <f t="shared" si="0"/>
        <v>0.28525453744572593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127839</v>
      </c>
      <c r="D14">
        <f>'SD district-data'!M14</f>
        <v>43352</v>
      </c>
      <c r="E14">
        <f>'SD district-data'!N14</f>
        <v>84487</v>
      </c>
      <c r="F14" s="1">
        <f t="shared" si="0"/>
        <v>0.33911404188080319</v>
      </c>
      <c r="G14" s="1">
        <f t="shared" si="0"/>
        <v>0.66088595811919681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132651</v>
      </c>
      <c r="D15">
        <f>'SD district-data'!M15</f>
        <v>75726</v>
      </c>
      <c r="E15">
        <f>'SD district-data'!N15</f>
        <v>56925</v>
      </c>
      <c r="F15" s="1">
        <f t="shared" si="0"/>
        <v>0.57086640884727591</v>
      </c>
      <c r="G15" s="1">
        <f t="shared" si="0"/>
        <v>0.42913359115272409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126832</v>
      </c>
      <c r="D16">
        <f>'SD district-data'!M16</f>
        <v>45716</v>
      </c>
      <c r="E16">
        <f>'SD district-data'!N16</f>
        <v>81116</v>
      </c>
      <c r="F16" s="1">
        <f t="shared" si="0"/>
        <v>0.3604453134855557</v>
      </c>
      <c r="G16" s="1">
        <f t="shared" si="0"/>
        <v>0.63955468651444436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110374</v>
      </c>
      <c r="D17">
        <f>'SD district-data'!M17</f>
        <v>92910</v>
      </c>
      <c r="E17">
        <f>'SD district-data'!N17</f>
        <v>17464</v>
      </c>
      <c r="F17" s="1">
        <f t="shared" si="0"/>
        <v>0.8417743309112653</v>
      </c>
      <c r="G17" s="1">
        <f t="shared" si="0"/>
        <v>0.15822566908873467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140738</v>
      </c>
      <c r="D18">
        <f>'SD district-data'!M18</f>
        <v>75468</v>
      </c>
      <c r="E18">
        <f>'SD district-data'!N18</f>
        <v>65270</v>
      </c>
      <c r="F18" s="1">
        <f t="shared" si="0"/>
        <v>0.536230442382299</v>
      </c>
      <c r="G18" s="1">
        <f t="shared" si="0"/>
        <v>0.463769557617701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113247</v>
      </c>
      <c r="D19">
        <f>'SD district-data'!M19</f>
        <v>42875</v>
      </c>
      <c r="E19">
        <f>'SD district-data'!N19</f>
        <v>70372</v>
      </c>
      <c r="F19" s="1">
        <f t="shared" ref="F19:G35" si="3">D19/$C19</f>
        <v>0.37859722553356823</v>
      </c>
      <c r="G19" s="1">
        <f t="shared" si="3"/>
        <v>0.62140277446643177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143755</v>
      </c>
      <c r="D20">
        <f>'SD district-data'!M20</f>
        <v>72673</v>
      </c>
      <c r="E20">
        <f>'SD district-data'!N20</f>
        <v>71082</v>
      </c>
      <c r="F20" s="1">
        <f t="shared" si="3"/>
        <v>0.50553372056624113</v>
      </c>
      <c r="G20" s="1">
        <f t="shared" si="3"/>
        <v>0.49446627943375882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136463</v>
      </c>
      <c r="D21">
        <f>'SD district-data'!M21</f>
        <v>59007</v>
      </c>
      <c r="E21">
        <f>'SD district-data'!N21</f>
        <v>77456</v>
      </c>
      <c r="F21" s="1">
        <f t="shared" si="3"/>
        <v>0.43240292240387507</v>
      </c>
      <c r="G21" s="1">
        <f t="shared" si="3"/>
        <v>0.56759707759612499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129283</v>
      </c>
      <c r="D22">
        <f>'SD district-data'!M22</f>
        <v>55401</v>
      </c>
      <c r="E22">
        <f>'SD district-data'!N22</f>
        <v>73882</v>
      </c>
      <c r="F22" s="1">
        <f t="shared" si="3"/>
        <v>0.42852501875729987</v>
      </c>
      <c r="G22" s="1">
        <f t="shared" si="3"/>
        <v>0.57147498124270013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155494</v>
      </c>
      <c r="D23">
        <f>'SD district-data'!M23</f>
        <v>126621</v>
      </c>
      <c r="E23">
        <f>'SD district-data'!N23</f>
        <v>28873</v>
      </c>
      <c r="F23" s="1">
        <f t="shared" si="3"/>
        <v>0.81431437868985301</v>
      </c>
      <c r="G23" s="1">
        <f t="shared" si="3"/>
        <v>0.18568562131014701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133310</v>
      </c>
      <c r="D24">
        <f>'SD district-data'!M24</f>
        <v>56460</v>
      </c>
      <c r="E24">
        <f>'SD district-data'!N24</f>
        <v>76850</v>
      </c>
      <c r="F24" s="1">
        <f t="shared" si="3"/>
        <v>0.42352411672042606</v>
      </c>
      <c r="G24" s="1">
        <f t="shared" si="3"/>
        <v>0.57647588327957389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112873</v>
      </c>
      <c r="D25">
        <f>'SD district-data'!M25</f>
        <v>98043</v>
      </c>
      <c r="E25">
        <f>'SD district-data'!N25</f>
        <v>14830</v>
      </c>
      <c r="F25" s="1">
        <f t="shared" si="3"/>
        <v>0.86861339735809273</v>
      </c>
      <c r="G25" s="1">
        <f t="shared" si="3"/>
        <v>0.13138660264190727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146901</v>
      </c>
      <c r="D26">
        <f>'SD district-data'!M26</f>
        <v>89648</v>
      </c>
      <c r="E26">
        <f>'SD district-data'!N26</f>
        <v>57253</v>
      </c>
      <c r="F26" s="1">
        <f t="shared" si="3"/>
        <v>0.61026133246199821</v>
      </c>
      <c r="G26" s="1">
        <f t="shared" si="3"/>
        <v>0.38973866753800179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138012</v>
      </c>
      <c r="D27">
        <f>'SD district-data'!M27</f>
        <v>101639</v>
      </c>
      <c r="E27">
        <f>'SD district-data'!N27</f>
        <v>36373</v>
      </c>
      <c r="F27" s="1">
        <f t="shared" si="3"/>
        <v>0.73645045358374639</v>
      </c>
      <c r="G27" s="1">
        <f t="shared" si="3"/>
        <v>0.26354954641625367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122726</v>
      </c>
      <c r="D28">
        <f>'SD district-data'!M28</f>
        <v>52559</v>
      </c>
      <c r="E28">
        <f>'SD district-data'!N28</f>
        <v>70167</v>
      </c>
      <c r="F28" s="1">
        <f t="shared" si="3"/>
        <v>0.42826295976402717</v>
      </c>
      <c r="G28" s="1">
        <f t="shared" si="3"/>
        <v>0.57173704023597283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170092</v>
      </c>
      <c r="D29">
        <f>'SD district-data'!M29</f>
        <v>90008</v>
      </c>
      <c r="E29">
        <f>'SD district-data'!N29</f>
        <v>80084</v>
      </c>
      <c r="F29" s="1">
        <f t="shared" si="3"/>
        <v>0.52917244785175077</v>
      </c>
      <c r="G29" s="1">
        <f t="shared" si="3"/>
        <v>0.47082755214824917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136180</v>
      </c>
      <c r="D30">
        <f>'SD district-data'!M30</f>
        <v>87701</v>
      </c>
      <c r="E30">
        <f>'SD district-data'!N30</f>
        <v>48479</v>
      </c>
      <c r="F30" s="1">
        <f t="shared" si="3"/>
        <v>0.64400793067998241</v>
      </c>
      <c r="G30" s="1">
        <f t="shared" si="3"/>
        <v>0.35599206932001765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131365</v>
      </c>
      <c r="D31">
        <f>'SD district-data'!M31</f>
        <v>65476</v>
      </c>
      <c r="E31">
        <f>'SD district-data'!N31</f>
        <v>65889</v>
      </c>
      <c r="F31" s="1">
        <f t="shared" si="3"/>
        <v>0.49842804399954327</v>
      </c>
      <c r="G31" s="1">
        <f t="shared" si="3"/>
        <v>0.50157195600045679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136238</v>
      </c>
      <c r="D32">
        <f>'SD district-data'!M32</f>
        <v>64444</v>
      </c>
      <c r="E32">
        <f>'SD district-data'!N32</f>
        <v>71794</v>
      </c>
      <c r="F32" s="1">
        <f t="shared" si="3"/>
        <v>0.47302514716892496</v>
      </c>
      <c r="G32" s="1">
        <f t="shared" si="3"/>
        <v>0.52697485283107504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123041</v>
      </c>
      <c r="D33">
        <f>'SD district-data'!M33</f>
        <v>51856</v>
      </c>
      <c r="E33">
        <f>'SD district-data'!N33</f>
        <v>71185</v>
      </c>
      <c r="F33" s="1">
        <f t="shared" si="3"/>
        <v>0.42145301159776011</v>
      </c>
      <c r="G33" s="1">
        <f t="shared" si="3"/>
        <v>0.57854698840223995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135397</v>
      </c>
      <c r="D34">
        <f>'SD district-data'!M34</f>
        <v>75684</v>
      </c>
      <c r="E34">
        <f>'SD district-data'!N34</f>
        <v>59713</v>
      </c>
      <c r="F34" s="1">
        <f t="shared" si="3"/>
        <v>0.5589784116339358</v>
      </c>
      <c r="G34" s="1">
        <f t="shared" si="3"/>
        <v>0.44102158836606425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136383</v>
      </c>
      <c r="D35">
        <f>'SD district-data'!M35</f>
        <v>72377</v>
      </c>
      <c r="E35">
        <f>'SD district-data'!N35</f>
        <v>64006</v>
      </c>
      <c r="F35" s="1">
        <f t="shared" si="3"/>
        <v>0.53068930878481924</v>
      </c>
      <c r="G35" s="1">
        <f t="shared" si="3"/>
        <v>0.46931069121518076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12</v>
      </c>
      <c r="I2" s="3">
        <f>SUM(I3:I35)</f>
        <v>21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134008</v>
      </c>
      <c r="D3">
        <f>'SD district-data'!P3</f>
        <v>35577</v>
      </c>
      <c r="E3">
        <f>'SD district-data'!Q3</f>
        <v>94238</v>
      </c>
      <c r="F3" s="1">
        <f t="shared" ref="F3:G18" si="0">D3/$C3</f>
        <v>0.26548415019998806</v>
      </c>
      <c r="G3" s="1">
        <f t="shared" si="0"/>
        <v>0.70322667303444575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143311</v>
      </c>
      <c r="D4">
        <f>'SD district-data'!P4</f>
        <v>64817</v>
      </c>
      <c r="E4">
        <f>'SD district-data'!Q4</f>
        <v>73440</v>
      </c>
      <c r="F4" s="1">
        <f t="shared" si="0"/>
        <v>0.45228209976903377</v>
      </c>
      <c r="G4" s="1">
        <f t="shared" si="0"/>
        <v>0.51245194018602902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119748</v>
      </c>
      <c r="D5">
        <f>'SD district-data'!P5</f>
        <v>65591</v>
      </c>
      <c r="E5">
        <f>'SD district-data'!Q5</f>
        <v>51266</v>
      </c>
      <c r="F5" s="1">
        <f t="shared" si="0"/>
        <v>0.54774192470855465</v>
      </c>
      <c r="G5" s="1">
        <f t="shared" si="0"/>
        <v>0.42811570965694623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128208</v>
      </c>
      <c r="D6">
        <f>'SD district-data'!P6</f>
        <v>47133</v>
      </c>
      <c r="E6">
        <f>'SD district-data'!Q6</f>
        <v>77435</v>
      </c>
      <c r="F6" s="1">
        <f t="shared" si="0"/>
        <v>0.36762916510670163</v>
      </c>
      <c r="G6" s="1">
        <f t="shared" si="0"/>
        <v>0.60397947085985271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140279</v>
      </c>
      <c r="D7">
        <f>'SD district-data'!P7</f>
        <v>50780</v>
      </c>
      <c r="E7">
        <f>'SD district-data'!Q7</f>
        <v>84865</v>
      </c>
      <c r="F7" s="1">
        <f t="shared" si="0"/>
        <v>0.36199288560654125</v>
      </c>
      <c r="G7" s="1">
        <f t="shared" si="0"/>
        <v>0.60497294677036473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136780</v>
      </c>
      <c r="D8">
        <f>'SD district-data'!P8</f>
        <v>66810</v>
      </c>
      <c r="E8">
        <f>'SD district-data'!Q8</f>
        <v>65732</v>
      </c>
      <c r="F8" s="1">
        <f t="shared" si="0"/>
        <v>0.48844860359701708</v>
      </c>
      <c r="G8" s="1">
        <f t="shared" si="0"/>
        <v>0.48056733440561483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157094</v>
      </c>
      <c r="D9">
        <f>'SD district-data'!P9</f>
        <v>55410</v>
      </c>
      <c r="E9">
        <f>'SD district-data'!Q9</f>
        <v>97566</v>
      </c>
      <c r="F9" s="1">
        <f t="shared" si="0"/>
        <v>0.35271875437636063</v>
      </c>
      <c r="G9" s="1">
        <f t="shared" si="0"/>
        <v>0.62106764103021117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148013</v>
      </c>
      <c r="D10">
        <f>'SD district-data'!P10</f>
        <v>60481</v>
      </c>
      <c r="E10">
        <f>'SD district-data'!Q10</f>
        <v>83448</v>
      </c>
      <c r="F10" s="1">
        <f t="shared" si="0"/>
        <v>0.40861951315087186</v>
      </c>
      <c r="G10" s="1">
        <f t="shared" si="0"/>
        <v>0.56378831589117173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134028</v>
      </c>
      <c r="D11">
        <f>'SD district-data'!P11</f>
        <v>96808</v>
      </c>
      <c r="E11">
        <f>'SD district-data'!Q11</f>
        <v>33448</v>
      </c>
      <c r="F11" s="1">
        <f t="shared" si="0"/>
        <v>0.72229683349747809</v>
      </c>
      <c r="G11" s="1">
        <f t="shared" si="0"/>
        <v>0.24955979347599008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130860</v>
      </c>
      <c r="D12">
        <f>'SD district-data'!P12</f>
        <v>47465</v>
      </c>
      <c r="E12">
        <f>'SD district-data'!Q12</f>
        <v>79224</v>
      </c>
      <c r="F12" s="1">
        <f t="shared" si="0"/>
        <v>0.36271587956594836</v>
      </c>
      <c r="G12" s="1">
        <f t="shared" si="0"/>
        <v>0.60541036221916555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112219</v>
      </c>
      <c r="D13">
        <f>'SD district-data'!P13</f>
        <v>71887</v>
      </c>
      <c r="E13">
        <f>'SD district-data'!Q13</f>
        <v>36216</v>
      </c>
      <c r="F13" s="1">
        <f t="shared" si="0"/>
        <v>0.64059562106238699</v>
      </c>
      <c r="G13" s="1">
        <f t="shared" si="0"/>
        <v>0.32272609807608338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128012</v>
      </c>
      <c r="D14">
        <f>'SD district-data'!P14</f>
        <v>32224</v>
      </c>
      <c r="E14">
        <f>'SD district-data'!Q14</f>
        <v>91505</v>
      </c>
      <c r="F14" s="1">
        <f t="shared" si="0"/>
        <v>0.25172640064993906</v>
      </c>
      <c r="G14" s="1">
        <f t="shared" si="0"/>
        <v>0.71481579851888888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133485</v>
      </c>
      <c r="D15">
        <f>'SD district-data'!P15</f>
        <v>65363</v>
      </c>
      <c r="E15">
        <f>'SD district-data'!Q15</f>
        <v>63804</v>
      </c>
      <c r="F15" s="1">
        <f t="shared" si="0"/>
        <v>0.48966550548750798</v>
      </c>
      <c r="G15" s="1">
        <f t="shared" si="0"/>
        <v>0.4779862905944488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127581</v>
      </c>
      <c r="D16">
        <f>'SD district-data'!P16</f>
        <v>38520</v>
      </c>
      <c r="E16">
        <f>'SD district-data'!Q16</f>
        <v>84977</v>
      </c>
      <c r="F16" s="1">
        <f t="shared" si="0"/>
        <v>0.30192583535165896</v>
      </c>
      <c r="G16" s="1">
        <f t="shared" si="0"/>
        <v>0.66606312852227212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110671</v>
      </c>
      <c r="D17">
        <f>'SD district-data'!P17</f>
        <v>88526</v>
      </c>
      <c r="E17">
        <f>'SD district-data'!Q17</f>
        <v>19694</v>
      </c>
      <c r="F17" s="1">
        <f t="shared" si="0"/>
        <v>0.79990241345971391</v>
      </c>
      <c r="G17" s="1">
        <f t="shared" si="0"/>
        <v>0.17795086336980781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141898</v>
      </c>
      <c r="D18">
        <f>'SD district-data'!P18</f>
        <v>68415</v>
      </c>
      <c r="E18">
        <f>'SD district-data'!Q18</f>
        <v>70287</v>
      </c>
      <c r="F18" s="1">
        <f t="shared" si="0"/>
        <v>0.48214210207332026</v>
      </c>
      <c r="G18" s="1">
        <f t="shared" si="0"/>
        <v>0.49533467702152251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114051</v>
      </c>
      <c r="D19">
        <f>'SD district-data'!P19</f>
        <v>34938</v>
      </c>
      <c r="E19">
        <f>'SD district-data'!Q19</f>
        <v>75932</v>
      </c>
      <c r="F19" s="1">
        <f t="shared" ref="F19:G35" si="3">D19/$C19</f>
        <v>0.30633663887208357</v>
      </c>
      <c r="G19" s="1">
        <f t="shared" si="3"/>
        <v>0.66577232992257851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144228</v>
      </c>
      <c r="D20">
        <f>'SD district-data'!P20</f>
        <v>60570</v>
      </c>
      <c r="E20">
        <f>'SD district-data'!Q20</f>
        <v>78798</v>
      </c>
      <c r="F20" s="1">
        <f t="shared" si="3"/>
        <v>0.41996006323321405</v>
      </c>
      <c r="G20" s="1">
        <f t="shared" si="3"/>
        <v>0.54634328979116398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137383</v>
      </c>
      <c r="D21">
        <f>'SD district-data'!P21</f>
        <v>51546</v>
      </c>
      <c r="E21">
        <f>'SD district-data'!Q21</f>
        <v>82528</v>
      </c>
      <c r="F21" s="1">
        <f t="shared" si="3"/>
        <v>0.37519926046162916</v>
      </c>
      <c r="G21" s="1">
        <f t="shared" si="3"/>
        <v>0.60071479003952455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130425</v>
      </c>
      <c r="D22">
        <f>'SD district-data'!P22</f>
        <v>45932</v>
      </c>
      <c r="E22">
        <f>'SD district-data'!Q22</f>
        <v>80703</v>
      </c>
      <c r="F22" s="1">
        <f t="shared" si="3"/>
        <v>0.35217174621429942</v>
      </c>
      <c r="G22" s="1">
        <f t="shared" si="3"/>
        <v>0.61876940770557787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156194</v>
      </c>
      <c r="D23">
        <f>'SD district-data'!P23</f>
        <v>119456</v>
      </c>
      <c r="E23">
        <f>'SD district-data'!Q23</f>
        <v>33914</v>
      </c>
      <c r="F23" s="1">
        <f t="shared" si="3"/>
        <v>0.76479250163258516</v>
      </c>
      <c r="G23" s="1">
        <f t="shared" si="3"/>
        <v>0.21712741846677849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134130</v>
      </c>
      <c r="D24">
        <f>'SD district-data'!P24</f>
        <v>48156</v>
      </c>
      <c r="E24">
        <f>'SD district-data'!Q24</f>
        <v>81766</v>
      </c>
      <c r="F24" s="1">
        <f t="shared" si="3"/>
        <v>0.35902482666070229</v>
      </c>
      <c r="G24" s="1">
        <f t="shared" si="3"/>
        <v>0.60960262431968981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113354</v>
      </c>
      <c r="D25">
        <f>'SD district-data'!P25</f>
        <v>92997</v>
      </c>
      <c r="E25">
        <f>'SD district-data'!Q25</f>
        <v>17385</v>
      </c>
      <c r="F25" s="1">
        <f t="shared" si="3"/>
        <v>0.82041216013550466</v>
      </c>
      <c r="G25" s="1">
        <f t="shared" si="3"/>
        <v>0.15336909151860542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147666</v>
      </c>
      <c r="D26">
        <f>'SD district-data'!P26</f>
        <v>79075</v>
      </c>
      <c r="E26">
        <f>'SD district-data'!Q26</f>
        <v>64322</v>
      </c>
      <c r="F26" s="1">
        <f t="shared" si="3"/>
        <v>0.53549903159833678</v>
      </c>
      <c r="G26" s="1">
        <f t="shared" si="3"/>
        <v>0.43559113133693605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138916</v>
      </c>
      <c r="D27">
        <f>'SD district-data'!P27</f>
        <v>95271</v>
      </c>
      <c r="E27">
        <f>'SD district-data'!Q27</f>
        <v>40336</v>
      </c>
      <c r="F27" s="1">
        <f t="shared" si="3"/>
        <v>0.68581732845748511</v>
      </c>
      <c r="G27" s="1">
        <f t="shared" si="3"/>
        <v>0.29036252123585476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123050</v>
      </c>
      <c r="D28">
        <f>'SD district-data'!P28</f>
        <v>41997</v>
      </c>
      <c r="E28">
        <f>'SD district-data'!Q28</f>
        <v>76397</v>
      </c>
      <c r="F28" s="1">
        <f t="shared" si="3"/>
        <v>0.34130028443722066</v>
      </c>
      <c r="G28" s="1">
        <f t="shared" si="3"/>
        <v>0.62086143843965869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170287</v>
      </c>
      <c r="D29">
        <f>'SD district-data'!P29</f>
        <v>79308</v>
      </c>
      <c r="E29">
        <f>'SD district-data'!Q29</f>
        <v>86910</v>
      </c>
      <c r="F29" s="1">
        <f t="shared" si="3"/>
        <v>0.46573138290063248</v>
      </c>
      <c r="G29" s="1">
        <f t="shared" si="3"/>
        <v>0.51037366328609934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135673</v>
      </c>
      <c r="D30">
        <f>'SD district-data'!P30</f>
        <v>80524</v>
      </c>
      <c r="E30">
        <f>'SD district-data'!Q30</f>
        <v>51042</v>
      </c>
      <c r="F30" s="1">
        <f t="shared" si="3"/>
        <v>0.59351529044098683</v>
      </c>
      <c r="G30" s="1">
        <f t="shared" si="3"/>
        <v>0.37621339544345594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131958</v>
      </c>
      <c r="D31">
        <f>'SD district-data'!P31</f>
        <v>57449</v>
      </c>
      <c r="E31">
        <f>'SD district-data'!Q31</f>
        <v>70136</v>
      </c>
      <c r="F31" s="1">
        <f t="shared" si="3"/>
        <v>0.43535822003970959</v>
      </c>
      <c r="G31" s="1">
        <f t="shared" si="3"/>
        <v>0.53150244774852606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136682</v>
      </c>
      <c r="D32">
        <f>'SD district-data'!P32</f>
        <v>51854</v>
      </c>
      <c r="E32">
        <f>'SD district-data'!Q32</f>
        <v>80678</v>
      </c>
      <c r="F32" s="1">
        <f t="shared" si="3"/>
        <v>0.37937694795218097</v>
      </c>
      <c r="G32" s="1">
        <f t="shared" si="3"/>
        <v>0.59026060490774201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123207</v>
      </c>
      <c r="D33">
        <f>'SD district-data'!P33</f>
        <v>43486</v>
      </c>
      <c r="E33">
        <f>'SD district-data'!Q33</f>
        <v>75824</v>
      </c>
      <c r="F33" s="1">
        <f t="shared" si="3"/>
        <v>0.35295072520230181</v>
      </c>
      <c r="G33" s="1">
        <f t="shared" si="3"/>
        <v>0.61541957843304362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135418</v>
      </c>
      <c r="D34">
        <f>'SD district-data'!P34</f>
        <v>67201</v>
      </c>
      <c r="E34">
        <f>'SD district-data'!Q34</f>
        <v>63702</v>
      </c>
      <c r="F34" s="1">
        <f t="shared" si="3"/>
        <v>0.49624865232096177</v>
      </c>
      <c r="G34" s="1">
        <f t="shared" si="3"/>
        <v>0.47041013750018462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136645</v>
      </c>
      <c r="D35">
        <f>'SD district-data'!P35</f>
        <v>64479</v>
      </c>
      <c r="E35">
        <f>'SD district-data'!Q35</f>
        <v>68307</v>
      </c>
      <c r="F35" s="1">
        <f t="shared" si="3"/>
        <v>0.47187237000987964</v>
      </c>
      <c r="G35" s="1">
        <f t="shared" si="3"/>
        <v>0.49988656738263382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7</v>
      </c>
      <c r="I2" s="3">
        <f>SUM(I3:I35)</f>
        <v>26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168757</v>
      </c>
      <c r="D3">
        <f>'SD district-data'!S3</f>
        <v>35803</v>
      </c>
      <c r="E3">
        <f>'SD district-data'!T3</f>
        <v>124670</v>
      </c>
      <c r="F3" s="1">
        <f t="shared" ref="F3:G18" si="0">D3/$C3</f>
        <v>0.21215712533406023</v>
      </c>
      <c r="G3" s="1">
        <f t="shared" si="0"/>
        <v>0.73875454055239187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174426</v>
      </c>
      <c r="D4">
        <f>'SD district-data'!S4</f>
        <v>59681</v>
      </c>
      <c r="E4">
        <f>'SD district-data'!T4</f>
        <v>106435</v>
      </c>
      <c r="F4" s="1">
        <f t="shared" si="0"/>
        <v>0.34215655922855537</v>
      </c>
      <c r="G4" s="1">
        <f t="shared" si="0"/>
        <v>0.61020146079139581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142211</v>
      </c>
      <c r="D5">
        <f>'SD district-data'!S5</f>
        <v>60495</v>
      </c>
      <c r="E5">
        <f>'SD district-data'!T5</f>
        <v>75315</v>
      </c>
      <c r="F5" s="1">
        <f t="shared" si="0"/>
        <v>0.42538903460351168</v>
      </c>
      <c r="G5" s="1">
        <f t="shared" si="0"/>
        <v>0.52960038253018404</v>
      </c>
      <c r="H5" s="3">
        <f t="shared" si="1"/>
        <v>0</v>
      </c>
      <c r="I5" s="3">
        <f t="shared" si="2"/>
        <v>1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160210</v>
      </c>
      <c r="D6">
        <f>'SD district-data'!S6</f>
        <v>43686</v>
      </c>
      <c r="E6">
        <f>'SD district-data'!T6</f>
        <v>110081</v>
      </c>
      <c r="F6" s="1">
        <f t="shared" si="0"/>
        <v>0.27267960801448099</v>
      </c>
      <c r="G6" s="1">
        <f t="shared" si="0"/>
        <v>0.68710442544160788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175865</v>
      </c>
      <c r="D7">
        <f>'SD district-data'!S7</f>
        <v>48445</v>
      </c>
      <c r="E7">
        <f>'SD district-data'!T7</f>
        <v>120004</v>
      </c>
      <c r="F7" s="1">
        <f t="shared" si="0"/>
        <v>0.27546697751115912</v>
      </c>
      <c r="G7" s="1">
        <f t="shared" si="0"/>
        <v>0.68236431353595084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167740</v>
      </c>
      <c r="D8">
        <f>'SD district-data'!S8</f>
        <v>64796</v>
      </c>
      <c r="E8">
        <f>'SD district-data'!T8</f>
        <v>95424</v>
      </c>
      <c r="F8" s="1">
        <f t="shared" si="0"/>
        <v>0.38628830332657682</v>
      </c>
      <c r="G8" s="1">
        <f t="shared" si="0"/>
        <v>0.56888041015857871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180821</v>
      </c>
      <c r="D9">
        <f>'SD district-data'!S9</f>
        <v>42420</v>
      </c>
      <c r="E9">
        <f>'SD district-data'!T9</f>
        <v>131428</v>
      </c>
      <c r="F9" s="1">
        <f t="shared" si="0"/>
        <v>0.23459664530115418</v>
      </c>
      <c r="G9" s="1">
        <f t="shared" si="0"/>
        <v>0.72684035593210961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175106</v>
      </c>
      <c r="D10">
        <f>'SD district-data'!S10</f>
        <v>53745</v>
      </c>
      <c r="E10">
        <f>'SD district-data'!T10</f>
        <v>114636</v>
      </c>
      <c r="F10" s="1">
        <f t="shared" si="0"/>
        <v>0.30692837481297042</v>
      </c>
      <c r="G10" s="1">
        <f t="shared" si="0"/>
        <v>0.65466631640263617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161190</v>
      </c>
      <c r="D11">
        <f>'SD district-data'!S11</f>
        <v>98089</v>
      </c>
      <c r="E11">
        <f>'SD district-data'!T11</f>
        <v>56082</v>
      </c>
      <c r="F11" s="1">
        <f t="shared" si="0"/>
        <v>0.60853030585023882</v>
      </c>
      <c r="G11" s="1">
        <f t="shared" si="0"/>
        <v>0.34792480923134189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159502</v>
      </c>
      <c r="D12">
        <f>'SD district-data'!S12</f>
        <v>44662</v>
      </c>
      <c r="E12">
        <f>'SD district-data'!T12</f>
        <v>107614</v>
      </c>
      <c r="F12" s="1">
        <f t="shared" si="0"/>
        <v>0.28000902809996114</v>
      </c>
      <c r="G12" s="1">
        <f t="shared" si="0"/>
        <v>0.67468746473398455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145248</v>
      </c>
      <c r="D13">
        <f>'SD district-data'!S13</f>
        <v>79533</v>
      </c>
      <c r="E13">
        <f>'SD district-data'!T13</f>
        <v>58399</v>
      </c>
      <c r="F13" s="1">
        <f t="shared" si="0"/>
        <v>0.54756692002643759</v>
      </c>
      <c r="G13" s="1">
        <f t="shared" si="0"/>
        <v>0.40206405595946243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160581</v>
      </c>
      <c r="D14">
        <f>'SD district-data'!S14</f>
        <v>29571</v>
      </c>
      <c r="E14">
        <f>'SD district-data'!T14</f>
        <v>123550</v>
      </c>
      <c r="F14" s="1">
        <f t="shared" si="0"/>
        <v>0.1841500551123732</v>
      </c>
      <c r="G14" s="1">
        <f t="shared" si="0"/>
        <v>0.76939363934712079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161650</v>
      </c>
      <c r="D15">
        <f>'SD district-data'!S15</f>
        <v>62126</v>
      </c>
      <c r="E15">
        <f>'SD district-data'!T15</f>
        <v>90024</v>
      </c>
      <c r="F15" s="1">
        <f t="shared" si="0"/>
        <v>0.384324157129601</v>
      </c>
      <c r="G15" s="1">
        <f t="shared" si="0"/>
        <v>0.55690689761831114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159049</v>
      </c>
      <c r="D16">
        <f>'SD district-data'!S16</f>
        <v>35004</v>
      </c>
      <c r="E16">
        <f>'SD district-data'!T16</f>
        <v>117272</v>
      </c>
      <c r="F16" s="1">
        <f t="shared" si="0"/>
        <v>0.2200831190387868</v>
      </c>
      <c r="G16" s="1">
        <f t="shared" si="0"/>
        <v>0.73733252016674111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134404</v>
      </c>
      <c r="D17">
        <f>'SD district-data'!S17</f>
        <v>95392</v>
      </c>
      <c r="E17">
        <f>'SD district-data'!T17</f>
        <v>33024</v>
      </c>
      <c r="F17" s="1">
        <f t="shared" si="0"/>
        <v>0.70974078152435938</v>
      </c>
      <c r="G17" s="1">
        <f t="shared" si="0"/>
        <v>0.24570697300675576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159759</v>
      </c>
      <c r="D18">
        <f>'SD district-data'!S18</f>
        <v>55187</v>
      </c>
      <c r="E18">
        <f>'SD district-data'!T18</f>
        <v>98837</v>
      </c>
      <c r="F18" s="1">
        <f t="shared" si="0"/>
        <v>0.34543906759556581</v>
      </c>
      <c r="G18" s="1">
        <f t="shared" si="0"/>
        <v>0.61866311131141283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146309</v>
      </c>
      <c r="D19">
        <f>'SD district-data'!S19</f>
        <v>39440</v>
      </c>
      <c r="E19">
        <f>'SD district-data'!T19</f>
        <v>100410</v>
      </c>
      <c r="F19" s="1">
        <f t="shared" ref="F19:G35" si="3">D19/$C19</f>
        <v>0.26956646549426216</v>
      </c>
      <c r="G19" s="1">
        <f t="shared" si="3"/>
        <v>0.68628724138638086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172468</v>
      </c>
      <c r="D20">
        <f>'SD district-data'!S20</f>
        <v>56665</v>
      </c>
      <c r="E20">
        <f>'SD district-data'!T20</f>
        <v>105898</v>
      </c>
      <c r="F20" s="1">
        <f t="shared" si="3"/>
        <v>0.32855370271586615</v>
      </c>
      <c r="G20" s="1">
        <f t="shared" si="3"/>
        <v>0.61401535357283665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155573</v>
      </c>
      <c r="D21">
        <f>'SD district-data'!S21</f>
        <v>41604</v>
      </c>
      <c r="E21">
        <f>'SD district-data'!T21</f>
        <v>107907</v>
      </c>
      <c r="F21" s="1">
        <f t="shared" si="3"/>
        <v>0.267424295989664</v>
      </c>
      <c r="G21" s="1">
        <f t="shared" si="3"/>
        <v>0.69361007372744632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160296</v>
      </c>
      <c r="D22">
        <f>'SD district-data'!S22</f>
        <v>43706</v>
      </c>
      <c r="E22">
        <f>'SD district-data'!T22</f>
        <v>109237</v>
      </c>
      <c r="F22" s="1">
        <f t="shared" si="3"/>
        <v>0.27265808254728752</v>
      </c>
      <c r="G22" s="1">
        <f t="shared" si="3"/>
        <v>0.68147052952038734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183243</v>
      </c>
      <c r="D23">
        <f>'SD district-data'!S23</f>
        <v>123381</v>
      </c>
      <c r="E23">
        <f>'SD district-data'!T23</f>
        <v>52839</v>
      </c>
      <c r="F23" s="1">
        <f t="shared" si="3"/>
        <v>0.67331903537925053</v>
      </c>
      <c r="G23" s="1">
        <f t="shared" si="3"/>
        <v>0.28835480755062948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162196</v>
      </c>
      <c r="D24">
        <f>'SD district-data'!S24</f>
        <v>43524</v>
      </c>
      <c r="E24">
        <f>'SD district-data'!T24</f>
        <v>109849</v>
      </c>
      <c r="F24" s="1">
        <f t="shared" si="3"/>
        <v>0.26834200596808799</v>
      </c>
      <c r="G24" s="1">
        <f t="shared" si="3"/>
        <v>0.67726084490369676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143817</v>
      </c>
      <c r="D25">
        <f>'SD district-data'!S25</f>
        <v>107229</v>
      </c>
      <c r="E25">
        <f>'SD district-data'!T25</f>
        <v>28432</v>
      </c>
      <c r="F25" s="1">
        <f t="shared" si="3"/>
        <v>0.74559335822607897</v>
      </c>
      <c r="G25" s="1">
        <f t="shared" si="3"/>
        <v>0.19769568270788571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172907</v>
      </c>
      <c r="D26">
        <f>'SD district-data'!S26</f>
        <v>70508</v>
      </c>
      <c r="E26">
        <f>'SD district-data'!T26</f>
        <v>92316</v>
      </c>
      <c r="F26" s="1">
        <f t="shared" si="3"/>
        <v>0.40777990480431675</v>
      </c>
      <c r="G26" s="1">
        <f t="shared" si="3"/>
        <v>0.5339055098983847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158802</v>
      </c>
      <c r="D27">
        <f>'SD district-data'!S27</f>
        <v>87067</v>
      </c>
      <c r="E27">
        <f>'SD district-data'!T27</f>
        <v>64870</v>
      </c>
      <c r="F27" s="1">
        <f t="shared" si="3"/>
        <v>0.54827395120968248</v>
      </c>
      <c r="G27" s="1">
        <f t="shared" si="3"/>
        <v>0.40849611465850555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153555</v>
      </c>
      <c r="D28">
        <f>'SD district-data'!S28</f>
        <v>40738</v>
      </c>
      <c r="E28">
        <f>'SD district-data'!T28</f>
        <v>103712</v>
      </c>
      <c r="F28" s="1">
        <f t="shared" si="3"/>
        <v>0.26529907850607276</v>
      </c>
      <c r="G28" s="1">
        <f t="shared" si="3"/>
        <v>0.67540620624531922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194683</v>
      </c>
      <c r="D29">
        <f>'SD district-data'!S29</f>
        <v>67310</v>
      </c>
      <c r="E29">
        <f>'SD district-data'!T29</f>
        <v>118689</v>
      </c>
      <c r="F29" s="1">
        <f t="shared" si="3"/>
        <v>0.34574153880924374</v>
      </c>
      <c r="G29" s="1">
        <f t="shared" si="3"/>
        <v>0.60965261476348731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162652</v>
      </c>
      <c r="D30">
        <f>'SD district-data'!S30</f>
        <v>80327</v>
      </c>
      <c r="E30">
        <f>'SD district-data'!T30</f>
        <v>72574</v>
      </c>
      <c r="F30" s="1">
        <f t="shared" si="3"/>
        <v>0.49385805277525024</v>
      </c>
      <c r="G30" s="1">
        <f t="shared" si="3"/>
        <v>0.44619186975874875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162563</v>
      </c>
      <c r="D31">
        <f>'SD district-data'!S31</f>
        <v>56046</v>
      </c>
      <c r="E31">
        <f>'SD district-data'!T31</f>
        <v>97232</v>
      </c>
      <c r="F31" s="1">
        <f t="shared" si="3"/>
        <v>0.34476479887797346</v>
      </c>
      <c r="G31" s="1">
        <f t="shared" si="3"/>
        <v>0.59811888314069006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170406</v>
      </c>
      <c r="D32">
        <f>'SD district-data'!S32</f>
        <v>58099</v>
      </c>
      <c r="E32">
        <f>'SD district-data'!T32</f>
        <v>103404</v>
      </c>
      <c r="F32" s="1">
        <f t="shared" si="3"/>
        <v>0.34094456767954179</v>
      </c>
      <c r="G32" s="1">
        <f t="shared" si="3"/>
        <v>0.60680961937959932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150811</v>
      </c>
      <c r="D33">
        <f>'SD district-data'!S33</f>
        <v>40890</v>
      </c>
      <c r="E33">
        <f>'SD district-data'!T33</f>
        <v>101791</v>
      </c>
      <c r="F33" s="1">
        <f t="shared" si="3"/>
        <v>0.27113406846980659</v>
      </c>
      <c r="G33" s="1">
        <f t="shared" si="3"/>
        <v>0.67495739700684965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167400</v>
      </c>
      <c r="D34">
        <f>'SD district-data'!S34</f>
        <v>66068</v>
      </c>
      <c r="E34">
        <f>'SD district-data'!T34</f>
        <v>91565</v>
      </c>
      <c r="F34" s="1">
        <f t="shared" si="3"/>
        <v>0.3946714456391876</v>
      </c>
      <c r="G34" s="1">
        <f t="shared" si="3"/>
        <v>0.54698327359617682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169853</v>
      </c>
      <c r="D35">
        <f>'SD district-data'!S35</f>
        <v>65671</v>
      </c>
      <c r="E35">
        <f>'SD district-data'!T35</f>
        <v>95047</v>
      </c>
      <c r="F35" s="1">
        <f t="shared" si="3"/>
        <v>0.38663432497512557</v>
      </c>
      <c r="G35" s="1">
        <f t="shared" si="3"/>
        <v>0.55958387546878774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10</v>
      </c>
      <c r="I2" s="3">
        <f>SUM(I3:I35)</f>
        <v>23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171409</v>
      </c>
      <c r="D3">
        <f>'SD district-data'!V3</f>
        <v>40724</v>
      </c>
      <c r="E3">
        <f>'SD district-data'!W3</f>
        <v>121593</v>
      </c>
      <c r="F3" s="1">
        <f t="shared" ref="F3:G18" si="0">D3/$C3</f>
        <v>0.23758379081611816</v>
      </c>
      <c r="G3" s="1">
        <f t="shared" si="0"/>
        <v>0.70937348680641044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177081</v>
      </c>
      <c r="D4">
        <f>'SD district-data'!V4</f>
        <v>73101</v>
      </c>
      <c r="E4">
        <f>'SD district-data'!W4</f>
        <v>93830</v>
      </c>
      <c r="F4" s="1">
        <f t="shared" si="0"/>
        <v>0.41281108645196268</v>
      </c>
      <c r="G4" s="1">
        <f t="shared" si="0"/>
        <v>0.52987051123497153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144782</v>
      </c>
      <c r="D5">
        <f>'SD district-data'!V5</f>
        <v>72984</v>
      </c>
      <c r="E5">
        <f>'SD district-data'!W5</f>
        <v>64625</v>
      </c>
      <c r="F5" s="1">
        <f t="shared" si="0"/>
        <v>0.50409581301543005</v>
      </c>
      <c r="G5" s="1">
        <f t="shared" si="0"/>
        <v>0.44636073545053945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163330</v>
      </c>
      <c r="D6">
        <f>'SD district-data'!V6</f>
        <v>56676</v>
      </c>
      <c r="E6">
        <f>'SD district-data'!W6</f>
        <v>99499</v>
      </c>
      <c r="F6" s="1">
        <f t="shared" si="0"/>
        <v>0.34700300006122575</v>
      </c>
      <c r="G6" s="1">
        <f t="shared" si="0"/>
        <v>0.6091899834690504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178330</v>
      </c>
      <c r="D7">
        <f>'SD district-data'!V7</f>
        <v>61233</v>
      </c>
      <c r="E7">
        <f>'SD district-data'!W7</f>
        <v>109909</v>
      </c>
      <c r="F7" s="1">
        <f t="shared" si="0"/>
        <v>0.34336903493523241</v>
      </c>
      <c r="G7" s="1">
        <f t="shared" si="0"/>
        <v>0.61632366960130092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169982</v>
      </c>
      <c r="D8">
        <f>'SD district-data'!V8</f>
        <v>81348</v>
      </c>
      <c r="E8">
        <f>'SD district-data'!W8</f>
        <v>80443</v>
      </c>
      <c r="F8" s="1">
        <f t="shared" si="0"/>
        <v>0.47856831899848218</v>
      </c>
      <c r="G8" s="1">
        <f t="shared" si="0"/>
        <v>0.47324422585920861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182665</v>
      </c>
      <c r="D9">
        <f>'SD district-data'!V9</f>
        <v>61408</v>
      </c>
      <c r="E9">
        <f>'SD district-data'!W9</f>
        <v>112501</v>
      </c>
      <c r="F9" s="1">
        <f t="shared" si="0"/>
        <v>0.33617824980154931</v>
      </c>
      <c r="G9" s="1">
        <f t="shared" si="0"/>
        <v>0.61588700626830539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177249</v>
      </c>
      <c r="D10">
        <f>'SD district-data'!V10</f>
        <v>69298</v>
      </c>
      <c r="E10">
        <f>'SD district-data'!W10</f>
        <v>100135</v>
      </c>
      <c r="F10" s="1">
        <f t="shared" si="0"/>
        <v>0.39096412391607288</v>
      </c>
      <c r="G10" s="1">
        <f t="shared" si="0"/>
        <v>0.56493971757245454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164368</v>
      </c>
      <c r="D11">
        <f>'SD district-data'!V11</f>
        <v>118743</v>
      </c>
      <c r="E11">
        <f>'SD district-data'!W11</f>
        <v>38672</v>
      </c>
      <c r="F11" s="1">
        <f t="shared" si="0"/>
        <v>0.72242163924851555</v>
      </c>
      <c r="G11" s="1">
        <f t="shared" si="0"/>
        <v>0.23527693955027743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160212</v>
      </c>
      <c r="D12">
        <f>'SD district-data'!V12</f>
        <v>57050</v>
      </c>
      <c r="E12">
        <f>'SD district-data'!W12</f>
        <v>95376</v>
      </c>
      <c r="F12" s="1">
        <f t="shared" si="0"/>
        <v>0.35609067984919979</v>
      </c>
      <c r="G12" s="1">
        <f t="shared" si="0"/>
        <v>0.59531121264324771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149218</v>
      </c>
      <c r="D13">
        <f>'SD district-data'!V13</f>
        <v>90779</v>
      </c>
      <c r="E13">
        <f>'SD district-data'!W13</f>
        <v>50430</v>
      </c>
      <c r="F13" s="1">
        <f t="shared" si="0"/>
        <v>0.6083649425672506</v>
      </c>
      <c r="G13" s="1">
        <f t="shared" si="0"/>
        <v>0.33796190808079452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162457</v>
      </c>
      <c r="D14">
        <f>'SD district-data'!V14</f>
        <v>36994</v>
      </c>
      <c r="E14">
        <f>'SD district-data'!W14</f>
        <v>118611</v>
      </c>
      <c r="F14" s="1">
        <f t="shared" si="0"/>
        <v>0.22771564167749003</v>
      </c>
      <c r="G14" s="1">
        <f t="shared" si="0"/>
        <v>0.73010704371002788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165082</v>
      </c>
      <c r="D15">
        <f>'SD district-data'!V15</f>
        <v>74141</v>
      </c>
      <c r="E15">
        <f>'SD district-data'!W15</f>
        <v>83044</v>
      </c>
      <c r="F15" s="1">
        <f t="shared" si="0"/>
        <v>0.44911619679916648</v>
      </c>
      <c r="G15" s="1">
        <f t="shared" si="0"/>
        <v>0.50304697059643089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160424</v>
      </c>
      <c r="D16">
        <f>'SD district-data'!V16</f>
        <v>42526</v>
      </c>
      <c r="E16">
        <f>'SD district-data'!W16</f>
        <v>111300</v>
      </c>
      <c r="F16" s="1">
        <f t="shared" si="0"/>
        <v>0.26508502468458583</v>
      </c>
      <c r="G16" s="1">
        <f t="shared" si="0"/>
        <v>0.69378646586545656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138424</v>
      </c>
      <c r="D17">
        <f>'SD district-data'!V17</f>
        <v>109019</v>
      </c>
      <c r="E17">
        <f>'SD district-data'!W17</f>
        <v>24518</v>
      </c>
      <c r="F17" s="1">
        <f t="shared" si="0"/>
        <v>0.78757296422585676</v>
      </c>
      <c r="G17" s="1">
        <f t="shared" si="0"/>
        <v>0.17712246431254697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161096</v>
      </c>
      <c r="D18">
        <f>'SD district-data'!V18</f>
        <v>71699</v>
      </c>
      <c r="E18">
        <f>'SD district-data'!W18</f>
        <v>81132</v>
      </c>
      <c r="F18" s="1">
        <f t="shared" si="0"/>
        <v>0.44507002036053039</v>
      </c>
      <c r="G18" s="1">
        <f t="shared" si="0"/>
        <v>0.50362516760192677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149060</v>
      </c>
      <c r="D19">
        <f>'SD district-data'!V19</f>
        <v>38652</v>
      </c>
      <c r="E19">
        <f>'SD district-data'!W19</f>
        <v>104750</v>
      </c>
      <c r="F19" s="1">
        <f t="shared" ref="F19:G35" si="3">D19/$C19</f>
        <v>0.25930497786126394</v>
      </c>
      <c r="G19" s="1">
        <f t="shared" si="3"/>
        <v>0.702737152824366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177098</v>
      </c>
      <c r="D20">
        <f>'SD district-data'!V20</f>
        <v>68067</v>
      </c>
      <c r="E20">
        <f>'SD district-data'!W20</f>
        <v>100919</v>
      </c>
      <c r="F20" s="1">
        <f t="shared" si="3"/>
        <v>0.38434652000587244</v>
      </c>
      <c r="G20" s="1">
        <f t="shared" si="3"/>
        <v>0.56984833256163259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156486</v>
      </c>
      <c r="D21">
        <f>'SD district-data'!V21</f>
        <v>54091</v>
      </c>
      <c r="E21">
        <f>'SD district-data'!W21</f>
        <v>94840</v>
      </c>
      <c r="F21" s="1">
        <f t="shared" si="3"/>
        <v>0.34566031466073643</v>
      </c>
      <c r="G21" s="1">
        <f t="shared" si="3"/>
        <v>0.60606060606060608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161934</v>
      </c>
      <c r="D22">
        <f>'SD district-data'!V22</f>
        <v>50446</v>
      </c>
      <c r="E22">
        <f>'SD district-data'!W22</f>
        <v>104171</v>
      </c>
      <c r="F22" s="1">
        <f t="shared" si="3"/>
        <v>0.31152197808983906</v>
      </c>
      <c r="G22" s="1">
        <f t="shared" si="3"/>
        <v>0.64329294650907165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189165</v>
      </c>
      <c r="D23">
        <f>'SD district-data'!V23</f>
        <v>145004</v>
      </c>
      <c r="E23">
        <f>'SD district-data'!W23</f>
        <v>39229</v>
      </c>
      <c r="F23" s="1">
        <f t="shared" si="3"/>
        <v>0.76654772288742634</v>
      </c>
      <c r="G23" s="1">
        <f t="shared" si="3"/>
        <v>0.20737980070308989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165194</v>
      </c>
      <c r="D24">
        <f>'SD district-data'!V24</f>
        <v>52953</v>
      </c>
      <c r="E24">
        <f>'SD district-data'!W24</f>
        <v>104573</v>
      </c>
      <c r="F24" s="1">
        <f t="shared" si="3"/>
        <v>0.32055038318583001</v>
      </c>
      <c r="G24" s="1">
        <f t="shared" si="3"/>
        <v>0.63303146603387528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153290</v>
      </c>
      <c r="D25">
        <f>'SD district-data'!V25</f>
        <v>127560</v>
      </c>
      <c r="E25">
        <f>'SD district-data'!W25</f>
        <v>21398</v>
      </c>
      <c r="F25" s="1">
        <f t="shared" si="3"/>
        <v>0.83214821580011744</v>
      </c>
      <c r="G25" s="1">
        <f t="shared" si="3"/>
        <v>0.13959162371974687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179560</v>
      </c>
      <c r="D26">
        <f>'SD district-data'!V26</f>
        <v>90368</v>
      </c>
      <c r="E26">
        <f>'SD district-data'!W26</f>
        <v>81280</v>
      </c>
      <c r="F26" s="1">
        <f t="shared" si="3"/>
        <v>0.50327467141902427</v>
      </c>
      <c r="G26" s="1">
        <f t="shared" si="3"/>
        <v>0.4526620628202272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161185</v>
      </c>
      <c r="D27">
        <f>'SD district-data'!V27</f>
        <v>105214</v>
      </c>
      <c r="E27">
        <f>'SD district-data'!W27</f>
        <v>47152</v>
      </c>
      <c r="F27" s="1">
        <f t="shared" si="3"/>
        <v>0.65275304774017429</v>
      </c>
      <c r="G27" s="1">
        <f t="shared" si="3"/>
        <v>0.29253342432608492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155656</v>
      </c>
      <c r="D28">
        <f>'SD district-data'!V28</f>
        <v>46631</v>
      </c>
      <c r="E28">
        <f>'SD district-data'!W28</f>
        <v>100671</v>
      </c>
      <c r="F28" s="1">
        <f t="shared" si="3"/>
        <v>0.2995772729608881</v>
      </c>
      <c r="G28" s="1">
        <f t="shared" si="3"/>
        <v>0.64675309657192781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199338</v>
      </c>
      <c r="D29">
        <f>'SD district-data'!V29</f>
        <v>87478</v>
      </c>
      <c r="E29">
        <f>'SD district-data'!W29</f>
        <v>104044</v>
      </c>
      <c r="F29" s="1">
        <f t="shared" si="3"/>
        <v>0.43884256890306916</v>
      </c>
      <c r="G29" s="1">
        <f t="shared" si="3"/>
        <v>0.52194764671061211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167887</v>
      </c>
      <c r="D30">
        <f>'SD district-data'!V30</f>
        <v>93593</v>
      </c>
      <c r="E30">
        <f>'SD district-data'!W30</f>
        <v>67167</v>
      </c>
      <c r="F30" s="1">
        <f t="shared" si="3"/>
        <v>0.55747615955970387</v>
      </c>
      <c r="G30" s="1">
        <f t="shared" si="3"/>
        <v>0.40007266792544988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164641</v>
      </c>
      <c r="D31">
        <f>'SD district-data'!V31</f>
        <v>65492</v>
      </c>
      <c r="E31">
        <f>'SD district-data'!W31</f>
        <v>91479</v>
      </c>
      <c r="F31" s="1">
        <f t="shared" si="3"/>
        <v>0.39778669954628554</v>
      </c>
      <c r="G31" s="1">
        <f t="shared" si="3"/>
        <v>0.55562709167218371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175154</v>
      </c>
      <c r="D32">
        <f>'SD district-data'!V32</f>
        <v>55782</v>
      </c>
      <c r="E32">
        <f>'SD district-data'!W32</f>
        <v>111793</v>
      </c>
      <c r="F32" s="1">
        <f t="shared" si="3"/>
        <v>0.31847402856914486</v>
      </c>
      <c r="G32" s="1">
        <f t="shared" si="3"/>
        <v>0.63825547803647076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152471</v>
      </c>
      <c r="D33">
        <f>'SD district-data'!V33</f>
        <v>46732</v>
      </c>
      <c r="E33">
        <f>'SD district-data'!W33</f>
        <v>98380</v>
      </c>
      <c r="F33" s="1">
        <f t="shared" si="3"/>
        <v>0.30649762905732891</v>
      </c>
      <c r="G33" s="1">
        <f t="shared" si="3"/>
        <v>0.64523745499144103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171945</v>
      </c>
      <c r="D34">
        <f>'SD district-data'!V34</f>
        <v>75411</v>
      </c>
      <c r="E34">
        <f>'SD district-data'!W34</f>
        <v>88995</v>
      </c>
      <c r="F34" s="1">
        <f t="shared" si="3"/>
        <v>0.4385762889295996</v>
      </c>
      <c r="G34" s="1">
        <f t="shared" si="3"/>
        <v>0.51757829538515221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174000</v>
      </c>
      <c r="D35">
        <f>'SD district-data'!V35</f>
        <v>72967</v>
      </c>
      <c r="E35">
        <f>'SD district-data'!W35</f>
        <v>94546</v>
      </c>
      <c r="F35" s="1">
        <f t="shared" si="3"/>
        <v>0.4193505747126437</v>
      </c>
      <c r="G35" s="1">
        <f t="shared" si="3"/>
        <v>0.54336781609195406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9</v>
      </c>
      <c r="E2">
        <f>SUM(E3:E101)</f>
        <v>24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R+26.4</v>
      </c>
      <c r="D3">
        <f>IF(F3&gt;0,1,0)</f>
        <v>0</v>
      </c>
      <c r="E3">
        <f>IF(F3&lt;0,1,0)</f>
        <v>1</v>
      </c>
      <c r="F3" s="7">
        <f t="shared" ref="F3:F34" si="0">100*(AVERAGE(I3,G3)-AVERAGE(P$3,T$3))</f>
        <v>-26.401660540777318</v>
      </c>
      <c r="G3" s="6">
        <f>'2016 Pres'!D3/(SUM('2016 Pres'!D3:E3))</f>
        <v>0.25089177350493169</v>
      </c>
      <c r="H3" s="6">
        <f>'2016 Pres'!E3/(SUM('2016 Pres'!D3:E3))</f>
        <v>0.74910822649506825</v>
      </c>
      <c r="I3" s="6">
        <f>'2020 Pres'!D3/SUM('2020 Pres'!D3:E3)</f>
        <v>0.25488779842311299</v>
      </c>
      <c r="J3" s="6">
        <f>'2020 Pres'!E3/SUM('2020 Pres'!D3:E3)</f>
        <v>0.74511220157688707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R+7.7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-7.6945459368641611</v>
      </c>
      <c r="G4" s="6">
        <f>'2016 Pres'!D4/(SUM('2016 Pres'!D4:E4))</f>
        <v>0.43791147240476602</v>
      </c>
      <c r="H4" s="6">
        <f>'2016 Pres'!E4/(SUM('2016 Pres'!D4:E4))</f>
        <v>0.56208852759523398</v>
      </c>
      <c r="I4" s="6">
        <f>'2020 Pres'!D4/SUM('2020 Pres'!D4:E4)</f>
        <v>0.44201039160154171</v>
      </c>
      <c r="J4" s="6">
        <f>'2020 Pres'!E4/SUM('2020 Pres'!D4:E4)</f>
        <v>0.55798960839845835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D+3</v>
      </c>
      <c r="D5">
        <f t="shared" si="2"/>
        <v>1</v>
      </c>
      <c r="E5">
        <f t="shared" si="3"/>
        <v>0</v>
      </c>
      <c r="F5" s="7">
        <f t="shared" si="0"/>
        <v>2.9825005839521301</v>
      </c>
      <c r="G5" s="6">
        <f>'2016 Pres'!D5/(SUM('2016 Pres'!D5:E5))</f>
        <v>0.53037228669636438</v>
      </c>
      <c r="H5" s="6">
        <f>'2016 Pres'!E5/(SUM('2016 Pres'!D5:E5))</f>
        <v>0.46962771330363567</v>
      </c>
      <c r="I5" s="6">
        <f>'2020 Pres'!D5/SUM('2020 Pres'!D5:E5)</f>
        <v>0.56309050772626934</v>
      </c>
      <c r="J5" s="6">
        <f>'2020 Pres'!E5/SUM('2020 Pres'!D5:E5)</f>
        <v>0.43690949227373066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R+14.2</v>
      </c>
      <c r="D6">
        <f t="shared" si="2"/>
        <v>0</v>
      </c>
      <c r="E6">
        <f t="shared" si="3"/>
        <v>1</v>
      </c>
      <c r="F6" s="7">
        <f t="shared" si="0"/>
        <v>-14.156094426687748</v>
      </c>
      <c r="G6" s="6">
        <f>'2016 Pres'!D6/(SUM('2016 Pres'!D6:E6))</f>
        <v>0.36290059228429644</v>
      </c>
      <c r="H6" s="6">
        <f>'2016 Pres'!E6/(SUM('2016 Pres'!D6:E6))</f>
        <v>0.6370994077157035</v>
      </c>
      <c r="I6" s="6">
        <f>'2020 Pres'!D6/SUM('2020 Pres'!D6:E6)</f>
        <v>0.38779030192553965</v>
      </c>
      <c r="J6" s="6">
        <f>'2020 Pres'!E6/SUM('2020 Pres'!D6:E6)</f>
        <v>0.61220969807446035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R+15.8</v>
      </c>
      <c r="D7">
        <f t="shared" si="2"/>
        <v>0</v>
      </c>
      <c r="E7">
        <f t="shared" si="3"/>
        <v>1</v>
      </c>
      <c r="F7" s="7">
        <f t="shared" si="0"/>
        <v>-15.78923508040792</v>
      </c>
      <c r="G7" s="6">
        <f>'2016 Pres'!D7/(SUM('2016 Pres'!D7:E7))</f>
        <v>0.35779060663075107</v>
      </c>
      <c r="H7" s="6">
        <f>'2016 Pres'!E7/(SUM('2016 Pres'!D7:E7))</f>
        <v>0.64220939336924898</v>
      </c>
      <c r="I7" s="6">
        <f>'2020 Pres'!D7/SUM('2020 Pres'!D7:E7)</f>
        <v>0.36023747450468152</v>
      </c>
      <c r="J7" s="6">
        <f>'2020 Pres'!E7/SUM('2020 Pres'!D7:E7)</f>
        <v>0.63976252549531853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R+0.4</v>
      </c>
      <c r="D8">
        <f t="shared" si="2"/>
        <v>0</v>
      </c>
      <c r="E8">
        <f t="shared" si="3"/>
        <v>1</v>
      </c>
      <c r="F8" s="7">
        <f t="shared" si="0"/>
        <v>-0.35032696484806891</v>
      </c>
      <c r="G8" s="6">
        <f>'2016 Pres'!D8/(SUM('2016 Pres'!D8:E8))</f>
        <v>0.50279681811720056</v>
      </c>
      <c r="H8" s="6">
        <f>'2016 Pres'!E8/(SUM('2016 Pres'!D8:E8))</f>
        <v>0.49720318188279944</v>
      </c>
      <c r="I8" s="6">
        <f>'2020 Pres'!D8/SUM('2020 Pres'!D8:E8)</f>
        <v>0.52400942532942896</v>
      </c>
      <c r="J8" s="6">
        <f>'2020 Pres'!E8/SUM('2020 Pres'!D8:E8)</f>
        <v>0.47599057467057099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R+14.1</v>
      </c>
      <c r="D9">
        <f t="shared" si="2"/>
        <v>0</v>
      </c>
      <c r="E9">
        <f t="shared" si="3"/>
        <v>1</v>
      </c>
      <c r="F9" s="7">
        <f t="shared" si="0"/>
        <v>-14.114148072943511</v>
      </c>
      <c r="G9" s="6">
        <f>'2016 Pres'!D9/(SUM('2016 Pres'!D9:E9))</f>
        <v>0.35310420967287487</v>
      </c>
      <c r="H9" s="6">
        <f>'2016 Pres'!E9/(SUM('2016 Pres'!D9:E9))</f>
        <v>0.64689579032712508</v>
      </c>
      <c r="I9" s="6">
        <f>'2020 Pres'!D9/SUM('2020 Pres'!D9:E9)</f>
        <v>0.39842561161184598</v>
      </c>
      <c r="J9" s="6">
        <f>'2020 Pres'!E9/SUM('2020 Pres'!D9:E9)</f>
        <v>0.60157438838815402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R+8.9</v>
      </c>
      <c r="D10">
        <f t="shared" si="2"/>
        <v>0</v>
      </c>
      <c r="E10">
        <f t="shared" si="3"/>
        <v>1</v>
      </c>
      <c r="F10" s="7">
        <f t="shared" si="0"/>
        <v>-8.8569841254668322</v>
      </c>
      <c r="G10" s="6">
        <f>'2016 Pres'!D10/(SUM('2016 Pres'!D10:E10))</f>
        <v>0.40899942750231655</v>
      </c>
      <c r="H10" s="6">
        <f>'2016 Pres'!E10/(SUM('2016 Pres'!D10:E10))</f>
        <v>0.59100057249768345</v>
      </c>
      <c r="I10" s="6">
        <f>'2020 Pres'!D10/SUM('2020 Pres'!D10:E10)</f>
        <v>0.44767367273193781</v>
      </c>
      <c r="J10" s="6">
        <f>'2020 Pres'!E10/SUM('2020 Pres'!D10:E10)</f>
        <v>0.55232632726806219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D+24.2</v>
      </c>
      <c r="D11">
        <f t="shared" si="2"/>
        <v>1</v>
      </c>
      <c r="E11">
        <f t="shared" si="3"/>
        <v>0</v>
      </c>
      <c r="F11" s="7">
        <f t="shared" si="0"/>
        <v>24.22435182414937</v>
      </c>
      <c r="G11" s="6">
        <f>'2016 Pres'!D11/(SUM('2016 Pres'!D11:E11))</f>
        <v>0.75433090874440178</v>
      </c>
      <c r="H11" s="6">
        <f>'2016 Pres'!E11/(SUM('2016 Pres'!D11:E11))</f>
        <v>0.24566909125559827</v>
      </c>
      <c r="I11" s="6">
        <f>'2020 Pres'!D11/SUM('2020 Pres'!D11:E11)</f>
        <v>0.76396891048217652</v>
      </c>
      <c r="J11" s="6">
        <f>'2020 Pres'!E11/SUM('2020 Pres'!D11:E11)</f>
        <v>0.23603108951782351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R+13.9</v>
      </c>
      <c r="D12">
        <f t="shared" si="2"/>
        <v>0</v>
      </c>
      <c r="E12">
        <f t="shared" si="3"/>
        <v>1</v>
      </c>
      <c r="F12" s="7">
        <f t="shared" si="0"/>
        <v>-13.93008866188471</v>
      </c>
      <c r="G12" s="6">
        <f>'2016 Pres'!D12/(SUM('2016 Pres'!D12:E12))</f>
        <v>0.37427997848136146</v>
      </c>
      <c r="H12" s="6">
        <f>'2016 Pres'!E12/(SUM('2016 Pres'!D12:E12))</f>
        <v>0.62572002151863859</v>
      </c>
      <c r="I12" s="6">
        <f>'2020 Pres'!D12/SUM('2020 Pres'!D12:E12)</f>
        <v>0.38093103102453529</v>
      </c>
      <c r="J12" s="6">
        <f>'2020 Pres'!E12/SUM('2020 Pres'!D12:E12)</f>
        <v>0.61906896897546471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D+11.9</v>
      </c>
      <c r="D13">
        <f t="shared" si="2"/>
        <v>1</v>
      </c>
      <c r="E13">
        <f t="shared" si="3"/>
        <v>0</v>
      </c>
      <c r="F13" s="7">
        <f t="shared" si="0"/>
        <v>11.894061074864004</v>
      </c>
      <c r="G13" s="6">
        <f>'2016 Pres'!D13/(SUM('2016 Pres'!D13:E13))</f>
        <v>0.64286978875284151</v>
      </c>
      <c r="H13" s="6">
        <f>'2016 Pres'!E13/(SUM('2016 Pres'!D13:E13))</f>
        <v>0.35713021124715849</v>
      </c>
      <c r="I13" s="6">
        <f>'2020 Pres'!D13/SUM('2020 Pres'!D13:E13)</f>
        <v>0.62882421548802958</v>
      </c>
      <c r="J13" s="6">
        <f>'2020 Pres'!E13/SUM('2020 Pres'!D13:E13)</f>
        <v>0.37117578451197042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R+28.2</v>
      </c>
      <c r="D14">
        <f t="shared" si="2"/>
        <v>0</v>
      </c>
      <c r="E14">
        <f t="shared" si="3"/>
        <v>1</v>
      </c>
      <c r="F14" s="7">
        <f t="shared" si="0"/>
        <v>-28.191249076403452</v>
      </c>
      <c r="G14" s="6">
        <f>'2016 Pres'!D14/(SUM('2016 Pres'!D14:E14))</f>
        <v>0.23774300311686641</v>
      </c>
      <c r="H14" s="6">
        <f>'2016 Pres'!E14/(SUM('2016 Pres'!D14:E14))</f>
        <v>0.76225699688313353</v>
      </c>
      <c r="I14" s="6">
        <f>'2020 Pres'!D14/SUM('2020 Pres'!D14:E14)</f>
        <v>0.23224479809865556</v>
      </c>
      <c r="J14" s="6">
        <f>'2020 Pres'!E14/SUM('2020 Pres'!D14:E14)</f>
        <v>0.7677552019013445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R+5.2</v>
      </c>
      <c r="D15">
        <f t="shared" si="2"/>
        <v>0</v>
      </c>
      <c r="E15">
        <f t="shared" si="3"/>
        <v>1</v>
      </c>
      <c r="F15" s="7">
        <f t="shared" si="0"/>
        <v>-5.1750672112949649</v>
      </c>
      <c r="G15" s="6">
        <f>'2016 Pres'!D15/(SUM('2016 Pres'!D15:E15))</f>
        <v>0.47167986767185166</v>
      </c>
      <c r="H15" s="6">
        <f>'2016 Pres'!E15/(SUM('2016 Pres'!D15:E15))</f>
        <v>0.52832013232814834</v>
      </c>
      <c r="I15" s="6">
        <f>'2020 Pres'!D15/SUM('2020 Pres'!D15:E15)</f>
        <v>0.45863157084584005</v>
      </c>
      <c r="J15" s="6">
        <f>'2020 Pres'!E15/SUM('2020 Pres'!D15:E15)</f>
        <v>0.54136842915415995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R+23.5</v>
      </c>
      <c r="D16">
        <f t="shared" si="2"/>
        <v>0</v>
      </c>
      <c r="E16">
        <f t="shared" si="3"/>
        <v>1</v>
      </c>
      <c r="F16" s="7">
        <f t="shared" si="0"/>
        <v>-23.521058680736363</v>
      </c>
      <c r="G16" s="6">
        <f>'2016 Pres'!D16/(SUM('2016 Pres'!D16:E16))</f>
        <v>0.27645521563324793</v>
      </c>
      <c r="H16" s="6">
        <f>'2016 Pres'!E16/(SUM('2016 Pres'!D16:E16))</f>
        <v>0.72354478436675207</v>
      </c>
      <c r="I16" s="6">
        <f>'2020 Pres'!D16/SUM('2020 Pres'!D16:E16)</f>
        <v>0.28693639349561584</v>
      </c>
      <c r="J16" s="6">
        <f>'2020 Pres'!E16/SUM('2020 Pres'!D16:E16)</f>
        <v>0.71306360650438416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D+29.7</v>
      </c>
      <c r="D17">
        <f t="shared" si="2"/>
        <v>1</v>
      </c>
      <c r="E17">
        <f t="shared" si="3"/>
        <v>0</v>
      </c>
      <c r="F17" s="7">
        <f t="shared" si="0"/>
        <v>29.749774249125782</v>
      </c>
      <c r="G17" s="6">
        <f>'2016 Pres'!D17/(SUM('2016 Pres'!D17:E17))</f>
        <v>0.81639545594105001</v>
      </c>
      <c r="H17" s="6">
        <f>'2016 Pres'!E17/(SUM('2016 Pres'!D17:E17))</f>
        <v>0.18360454405894996</v>
      </c>
      <c r="I17" s="6">
        <f>'2020 Pres'!D17/SUM('2020 Pres'!D17:E17)</f>
        <v>0.81241281178505664</v>
      </c>
      <c r="J17" s="6">
        <f>'2020 Pres'!E17/SUM('2020 Pres'!D17:E17)</f>
        <v>0.18758718821494336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R+2.8</v>
      </c>
      <c r="D18">
        <f t="shared" si="2"/>
        <v>0</v>
      </c>
      <c r="E18">
        <f t="shared" si="3"/>
        <v>1</v>
      </c>
      <c r="F18" s="7">
        <f t="shared" si="0"/>
        <v>-2.7605415349134854</v>
      </c>
      <c r="G18" s="6">
        <f>'2016 Pres'!D18/(SUM('2016 Pres'!D18:E18))</f>
        <v>0.46913911444667639</v>
      </c>
      <c r="H18" s="6">
        <f>'2016 Pres'!E18/(SUM('2016 Pres'!D18:E18))</f>
        <v>0.53086088555332356</v>
      </c>
      <c r="I18" s="6">
        <f>'2020 Pres'!D18/SUM('2020 Pres'!D18:E18)</f>
        <v>0.50946283759864497</v>
      </c>
      <c r="J18" s="6">
        <f>'2020 Pres'!E18/SUM('2020 Pres'!D18:E18)</f>
        <v>0.49053716240135503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R+25.6</v>
      </c>
      <c r="D19">
        <f t="shared" si="2"/>
        <v>0</v>
      </c>
      <c r="E19">
        <f t="shared" si="3"/>
        <v>1</v>
      </c>
      <c r="F19" s="7">
        <f t="shared" si="0"/>
        <v>-25.571666624829327</v>
      </c>
      <c r="G19" s="6">
        <f>'2016 Pres'!D19/(SUM('2016 Pres'!D19:E19))</f>
        <v>0.26953598973515014</v>
      </c>
      <c r="H19" s="6">
        <f>'2016 Pres'!E19/(SUM('2016 Pres'!D19:E19))</f>
        <v>0.73046401026484986</v>
      </c>
      <c r="I19" s="6">
        <f>'2020 Pres'!D19/SUM('2020 Pres'!D19:E19)</f>
        <v>0.2528434605118543</v>
      </c>
      <c r="J19" s="6">
        <f>'2020 Pres'!E19/SUM('2020 Pres'!D19:E19)</f>
        <v>0.74715653948814575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R+11.2</v>
      </c>
      <c r="D20">
        <f t="shared" ref="D20:D35" si="4">IF(F20&gt;0,1,0)</f>
        <v>0</v>
      </c>
      <c r="E20">
        <f t="shared" si="3"/>
        <v>1</v>
      </c>
      <c r="F20" s="7">
        <f t="shared" si="0"/>
        <v>-11.202496522196192</v>
      </c>
      <c r="G20" s="6">
        <f>'2016 Pres'!D20/(SUM('2016 Pres'!D20:E20))</f>
        <v>0.40279668138188962</v>
      </c>
      <c r="H20" s="6">
        <f>'2016 Pres'!E20/(SUM('2016 Pres'!D20:E20))</f>
        <v>0.59720331861811038</v>
      </c>
      <c r="I20" s="6">
        <f>'2020 Pres'!D20/SUM('2020 Pres'!D20:E20)</f>
        <v>0.40696617091777759</v>
      </c>
      <c r="J20" s="6">
        <f>'2020 Pres'!E20/SUM('2020 Pres'!D20:E20)</f>
        <v>0.59303382908222235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R+13.8</v>
      </c>
      <c r="D21">
        <f t="shared" si="4"/>
        <v>0</v>
      </c>
      <c r="E21">
        <f t="shared" si="3"/>
        <v>1</v>
      </c>
      <c r="F21" s="7">
        <f t="shared" si="0"/>
        <v>-13.823326678119797</v>
      </c>
      <c r="G21" s="6">
        <f>'2016 Pres'!D21/(SUM('2016 Pres'!D21:E21))</f>
        <v>0.36319503662770009</v>
      </c>
      <c r="H21" s="6">
        <f>'2016 Pres'!E21/(SUM('2016 Pres'!D21:E21))</f>
        <v>0.63680496337229997</v>
      </c>
      <c r="I21" s="6">
        <f>'2020 Pres'!D21/SUM('2020 Pres'!D21:E21)</f>
        <v>0.394151212553495</v>
      </c>
      <c r="J21" s="6">
        <f>'2020 Pres'!E21/SUM('2020 Pres'!D21:E21)</f>
        <v>0.60584878744650494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R+19.1</v>
      </c>
      <c r="D22">
        <f t="shared" si="4"/>
        <v>0</v>
      </c>
      <c r="E22">
        <f t="shared" si="3"/>
        <v>1</v>
      </c>
      <c r="F22" s="7">
        <f t="shared" si="0"/>
        <v>-19.118278859194969</v>
      </c>
      <c r="G22" s="6">
        <f>'2016 Pres'!D22/(SUM('2016 Pres'!D22:E22))</f>
        <v>0.32626425296054123</v>
      </c>
      <c r="H22" s="6">
        <f>'2016 Pres'!E22/(SUM('2016 Pres'!D22:E22))</f>
        <v>0.67373574703945882</v>
      </c>
      <c r="I22" s="6">
        <f>'2020 Pres'!D22/SUM('2020 Pres'!D22:E22)</f>
        <v>0.32518295259915031</v>
      </c>
      <c r="J22" s="6">
        <f>'2020 Pres'!E22/SUM('2020 Pres'!D22:E22)</f>
        <v>0.67481704740084969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D+26.8</v>
      </c>
      <c r="D23">
        <f t="shared" si="4"/>
        <v>1</v>
      </c>
      <c r="E23">
        <f t="shared" si="3"/>
        <v>0</v>
      </c>
      <c r="F23" s="7">
        <f t="shared" si="0"/>
        <v>26.844340178801616</v>
      </c>
      <c r="G23" s="6">
        <f>'2016 Pres'!D23/(SUM('2016 Pres'!D23:E23))</f>
        <v>0.78706854906558543</v>
      </c>
      <c r="H23" s="6">
        <f>'2016 Pres'!E23/(SUM('2016 Pres'!D23:E23))</f>
        <v>0.21293145093441457</v>
      </c>
      <c r="I23" s="6">
        <f>'2020 Pres'!D23/SUM('2020 Pres'!D23:E23)</f>
        <v>0.78363103725403782</v>
      </c>
      <c r="J23" s="6">
        <f>'2020 Pres'!E23/SUM('2020 Pres'!D23:E23)</f>
        <v>0.21636896274596221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R+17.7</v>
      </c>
      <c r="D24">
        <f t="shared" si="4"/>
        <v>0</v>
      </c>
      <c r="E24">
        <f t="shared" si="3"/>
        <v>1</v>
      </c>
      <c r="F24" s="7">
        <f t="shared" si="0"/>
        <v>-17.741207624600886</v>
      </c>
      <c r="G24" s="6">
        <f>'2016 Pres'!D24/(SUM('2016 Pres'!D24:E24))</f>
        <v>0.33615403171539937</v>
      </c>
      <c r="H24" s="6">
        <f>'2016 Pres'!E24/(SUM('2016 Pres'!D24:E24))</f>
        <v>0.66384596828460063</v>
      </c>
      <c r="I24" s="6">
        <f>'2020 Pres'!D24/SUM('2020 Pres'!D24:E24)</f>
        <v>0.34283459853617393</v>
      </c>
      <c r="J24" s="6">
        <f>'2020 Pres'!E24/SUM('2020 Pres'!D24:E24)</f>
        <v>0.65716540146382607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D+32.1</v>
      </c>
      <c r="D25">
        <f t="shared" si="4"/>
        <v>1</v>
      </c>
      <c r="E25">
        <f t="shared" si="3"/>
        <v>0</v>
      </c>
      <c r="F25" s="7">
        <f t="shared" si="0"/>
        <v>32.065228944541822</v>
      </c>
      <c r="G25" s="6">
        <f>'2016 Pres'!D25/(SUM('2016 Pres'!D25:E25))</f>
        <v>0.85634876945179172</v>
      </c>
      <c r="H25" s="6">
        <f>'2016 Pres'!E25/(SUM('2016 Pres'!D25:E25))</f>
        <v>0.14365123054820822</v>
      </c>
      <c r="I25" s="6">
        <f>'2020 Pres'!D25/SUM('2020 Pres'!D25:E25)</f>
        <v>0.81876859218263576</v>
      </c>
      <c r="J25" s="6">
        <f>'2020 Pres'!E25/SUM('2020 Pres'!D25:E25)</f>
        <v>0.18123140781736424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D+1.6</v>
      </c>
      <c r="D26">
        <f t="shared" si="4"/>
        <v>1</v>
      </c>
      <c r="E26">
        <f t="shared" si="3"/>
        <v>0</v>
      </c>
      <c r="F26" s="7">
        <f t="shared" si="0"/>
        <v>1.5973143528740796</v>
      </c>
      <c r="G26" s="6">
        <f>'2016 Pres'!D26/(SUM('2016 Pres'!D26:E26))</f>
        <v>0.52647278150633858</v>
      </c>
      <c r="H26" s="6">
        <f>'2016 Pres'!E26/(SUM('2016 Pres'!D26:E26))</f>
        <v>0.47352721849366147</v>
      </c>
      <c r="I26" s="6">
        <f>'2020 Pres'!D26/SUM('2020 Pres'!D26:E26)</f>
        <v>0.53928628829473402</v>
      </c>
      <c r="J26" s="6">
        <f>'2020 Pres'!E26/SUM('2020 Pres'!D26:E26)</f>
        <v>0.46071371170526598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D+18.9</v>
      </c>
      <c r="D27">
        <f t="shared" si="4"/>
        <v>1</v>
      </c>
      <c r="E27">
        <f t="shared" si="3"/>
        <v>0</v>
      </c>
      <c r="F27" s="7">
        <f t="shared" si="0"/>
        <v>18.917745894424588</v>
      </c>
      <c r="G27" s="6">
        <f>'2016 Pres'!D27/(SUM('2016 Pres'!D27:E27))</f>
        <v>0.69053463371093293</v>
      </c>
      <c r="H27" s="6">
        <f>'2016 Pres'!E27/(SUM('2016 Pres'!D27:E27))</f>
        <v>0.30946536628906712</v>
      </c>
      <c r="I27" s="6">
        <f>'2020 Pres'!D27/SUM('2020 Pres'!D27:E27)</f>
        <v>0.72163306692114992</v>
      </c>
      <c r="J27" s="6">
        <f>'2020 Pres'!E27/SUM('2020 Pres'!D27:E27)</f>
        <v>0.27836693307885008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R+20.6</v>
      </c>
      <c r="D28">
        <f t="shared" si="4"/>
        <v>0</v>
      </c>
      <c r="E28">
        <f t="shared" si="3"/>
        <v>1</v>
      </c>
      <c r="F28" s="7">
        <f t="shared" si="0"/>
        <v>-20.588233879049376</v>
      </c>
      <c r="G28" s="6">
        <f>'2016 Pres'!D28/(SUM('2016 Pres'!D28:E28))</f>
        <v>0.31656732427258288</v>
      </c>
      <c r="H28" s="6">
        <f>'2016 Pres'!E28/(SUM('2016 Pres'!D28:E28))</f>
        <v>0.68343267572741717</v>
      </c>
      <c r="I28" s="6">
        <f>'2020 Pres'!D28/SUM('2020 Pres'!D28:E28)</f>
        <v>0.30548078089002062</v>
      </c>
      <c r="J28" s="6">
        <f>'2020 Pres'!E28/SUM('2020 Pres'!D28:E28)</f>
        <v>0.69451921910997938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R+4.9</v>
      </c>
      <c r="D29">
        <f t="shared" si="4"/>
        <v>0</v>
      </c>
      <c r="E29">
        <f t="shared" si="3"/>
        <v>1</v>
      </c>
      <c r="F29" s="7">
        <f t="shared" si="0"/>
        <v>-4.9335254102795156</v>
      </c>
      <c r="G29" s="6">
        <f>'2016 Pres'!D29/(SUM('2016 Pres'!D29:E29))</f>
        <v>0.45675170476498783</v>
      </c>
      <c r="H29" s="6">
        <f>'2016 Pres'!E29/(SUM('2016 Pres'!D29:E29))</f>
        <v>0.54324829523501217</v>
      </c>
      <c r="I29" s="6">
        <f>'2020 Pres'!D29/SUM('2020 Pres'!D29:E29)</f>
        <v>0.47839056977301286</v>
      </c>
      <c r="J29" s="6">
        <f>'2020 Pres'!E29/SUM('2020 Pres'!D29:E29)</f>
        <v>0.52160943022698714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D+6.4</v>
      </c>
      <c r="D30">
        <f t="shared" si="4"/>
        <v>1</v>
      </c>
      <c r="E30">
        <f t="shared" si="3"/>
        <v>0</v>
      </c>
      <c r="F30" s="7">
        <f t="shared" si="0"/>
        <v>6.4196613678058734</v>
      </c>
      <c r="G30" s="6">
        <f>'2016 Pres'!D30/(SUM('2016 Pres'!D30:E30))</f>
        <v>0.58219084349340633</v>
      </c>
      <c r="H30" s="6">
        <f>'2016 Pres'!E30/(SUM('2016 Pres'!D30:E30))</f>
        <v>0.41780915650659367</v>
      </c>
      <c r="I30" s="6">
        <f>'2020 Pres'!D30/SUM('2020 Pres'!D30:E30)</f>
        <v>0.58001516660630204</v>
      </c>
      <c r="J30" s="6">
        <f>'2020 Pres'!E30/SUM('2020 Pres'!D30:E30)</f>
        <v>0.41998483339369791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R+10.1</v>
      </c>
      <c r="D31">
        <f t="shared" si="4"/>
        <v>0</v>
      </c>
      <c r="E31">
        <f t="shared" si="3"/>
        <v>1</v>
      </c>
      <c r="F31" s="7">
        <f t="shared" si="0"/>
        <v>-10.088287622320507</v>
      </c>
      <c r="G31" s="6">
        <f>'2016 Pres'!D31/(SUM('2016 Pres'!D31:E31))</f>
        <v>0.41722356358817869</v>
      </c>
      <c r="H31" s="6">
        <f>'2016 Pres'!E31/(SUM('2016 Pres'!D31:E31))</f>
        <v>0.58277643641182131</v>
      </c>
      <c r="I31" s="6">
        <f>'2020 Pres'!D31/SUM('2020 Pres'!D31:E31)</f>
        <v>0.41482346670900216</v>
      </c>
      <c r="J31" s="6">
        <f>'2020 Pres'!E31/SUM('2020 Pres'!D31:E31)</f>
        <v>0.58517653329099784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R+19.3</v>
      </c>
      <c r="D32">
        <f t="shared" si="4"/>
        <v>0</v>
      </c>
      <c r="E32">
        <f t="shared" si="3"/>
        <v>1</v>
      </c>
      <c r="F32" s="7">
        <f t="shared" si="0"/>
        <v>-19.281678790235773</v>
      </c>
      <c r="G32" s="6">
        <f>'2016 Pres'!D32/(SUM('2016 Pres'!D32:E32))</f>
        <v>0.33287781590332688</v>
      </c>
      <c r="H32" s="6">
        <f>'2016 Pres'!E32/(SUM('2016 Pres'!D32:E32))</f>
        <v>0.66712218409667312</v>
      </c>
      <c r="I32" s="6">
        <f>'2020 Pres'!D32/SUM('2020 Pres'!D32:E32)</f>
        <v>0.31530139103554866</v>
      </c>
      <c r="J32" s="6">
        <f>'2020 Pres'!E32/SUM('2020 Pres'!D32:E32)</f>
        <v>0.68469860896445134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R+19.6</v>
      </c>
      <c r="D33">
        <f t="shared" si="4"/>
        <v>0</v>
      </c>
      <c r="E33">
        <f t="shared" si="3"/>
        <v>1</v>
      </c>
      <c r="F33" s="7">
        <f t="shared" si="0"/>
        <v>-19.587501861953093</v>
      </c>
      <c r="G33" s="6">
        <f>'2016 Pres'!D33/(SUM('2016 Pres'!D33:E33))</f>
        <v>0.32204090633441756</v>
      </c>
      <c r="H33" s="6">
        <f>'2016 Pres'!E33/(SUM('2016 Pres'!D33:E33))</f>
        <v>0.67795909366558249</v>
      </c>
      <c r="I33" s="6">
        <f>'2020 Pres'!D33/SUM('2020 Pres'!D33:E33)</f>
        <v>0.32002183917011151</v>
      </c>
      <c r="J33" s="6">
        <f>'2020 Pres'!E33/SUM('2020 Pres'!D33:E33)</f>
        <v>0.67997816082988849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R+6.7</v>
      </c>
      <c r="D34">
        <f t="shared" si="4"/>
        <v>0</v>
      </c>
      <c r="E34">
        <f t="shared" si="3"/>
        <v>1</v>
      </c>
      <c r="F34" s="7">
        <f t="shared" si="0"/>
        <v>-6.6515395957905179</v>
      </c>
      <c r="G34" s="6">
        <f>'2016 Pres'!D34/(SUM('2016 Pres'!D34:E34))</f>
        <v>0.45868763913725774</v>
      </c>
      <c r="H34" s="6">
        <f>'2016 Pres'!E34/(SUM('2016 Pres'!D34:E34))</f>
        <v>0.54131236086274226</v>
      </c>
      <c r="I34" s="6">
        <f>'2020 Pres'!D34/SUM('2020 Pres'!D34:E34)</f>
        <v>0.44209435169052291</v>
      </c>
      <c r="J34" s="6">
        <f>'2020 Pres'!E34/SUM('2020 Pres'!D34:E34)</f>
        <v>0.55790564830947709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R+9.4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-9.3572254222660902</v>
      </c>
      <c r="G35" s="6">
        <f>'2016 Pres'!D35/(SUM('2016 Pres'!D35:E35))</f>
        <v>0.43559007360622759</v>
      </c>
      <c r="H35" s="6">
        <f>'2016 Pres'!E35/(SUM('2016 Pres'!D35:E35))</f>
        <v>0.56440992639377241</v>
      </c>
      <c r="I35" s="6">
        <f>'2020 Pres'!D35/SUM('2020 Pres'!D35:E35)</f>
        <v>0.41107820069204154</v>
      </c>
      <c r="J35" s="6">
        <f>'2020 Pres'!E35/SUM('2020 Pres'!D35:E35)</f>
        <v>0.58892179930795852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2022-03-20T07:58:32Z</dcterms:modified>
</cp:coreProperties>
</file>